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15" windowWidth="13995" windowHeight="10710" activeTab="1"/>
  </bookViews>
  <sheets>
    <sheet name="Sheet1" sheetId="1" r:id="rId1"/>
    <sheet name="23萬" sheetId="2" r:id="rId2"/>
  </sheets>
  <definedNames/>
  <calcPr fullCalcOnLoad="1"/>
</workbook>
</file>

<file path=xl/sharedStrings.xml><?xml version="1.0" encoding="utf-8"?>
<sst xmlns="http://schemas.openxmlformats.org/spreadsheetml/2006/main" count="899" uniqueCount="724">
  <si>
    <t>申請單位</t>
  </si>
  <si>
    <t>計畫名稱</t>
  </si>
  <si>
    <t>新烏石港興建對頭城地區人文與自然環境變遷之研究</t>
  </si>
  <si>
    <t>開發具科學探究教學策略的學校本位課程</t>
  </si>
  <si>
    <t>國小自然與生活科技領域高畫質影像教材庫之建立與應用</t>
  </si>
  <si>
    <t>藉策略聯盟實驗教學-發現和探索學童之學習心智習性</t>
  </si>
  <si>
    <t>運用論證教學策略發展國小科學展覽社團之研究</t>
  </si>
  <si>
    <t>基隆海洋地質景觀與潮間帶生態環境調查-數位化課程web2.0網站建置</t>
  </si>
  <si>
    <t>電波天文望遠鏡動手作實驗推廣計畫</t>
  </si>
  <si>
    <t>水耕梯田生態在國小自然科教學之應用研究</t>
  </si>
  <si>
    <t>太陽能科技創意設計與製作活動計畫</t>
  </si>
  <si>
    <t>放眼天文、熱愛自然親子探索營</t>
  </si>
  <si>
    <t>金門鄉土自然領域主題教學模組之研究與推廣</t>
  </si>
  <si>
    <t>嘉義市河濱運動公園內水埤紅冠水雞生殖生態學研究</t>
  </si>
  <si>
    <t>鳥類多樣性與地景多樣性的研究-以嘉義縣六腳鄉水圳地景為例</t>
  </si>
  <si>
    <t>墾趣生活隊</t>
  </si>
  <si>
    <t>星際奇航之小小天文學家培訓計畫</t>
  </si>
  <si>
    <t>國小弱勢學生科學素養與創意設計活動發展方案</t>
  </si>
  <si>
    <t>國小學童假日生活科學體驗營</t>
  </si>
  <si>
    <t>研發成語與佳句的科學教案之行動研究</t>
  </si>
  <si>
    <t>科學小戰士-創意科學挑戰營</t>
  </si>
  <si>
    <t>數學領域學習低成就學生之教材發展-六、七年級</t>
  </si>
  <si>
    <t>國立潮州高中</t>
  </si>
  <si>
    <t>資訊融入數學教學之教材研發-以國小五、六年級面積教學簡報為例</t>
  </si>
  <si>
    <t>宜蘭縣立頭城國中</t>
  </si>
  <si>
    <t>宜蘭縣立員山國中</t>
  </si>
  <si>
    <t>宜蘭縣立復興國中</t>
  </si>
  <si>
    <t>宜蘭縣立宜蘭國小</t>
  </si>
  <si>
    <t>宜蘭縣立南山國小</t>
  </si>
  <si>
    <t>宜蘭縣立羅東國小</t>
  </si>
  <si>
    <t>宜蘭縣立二城國小</t>
  </si>
  <si>
    <t>宜蘭縣立岳明國小</t>
  </si>
  <si>
    <t>宜蘭縣立七賢國小</t>
  </si>
  <si>
    <t>基隆市立安樂高中</t>
  </si>
  <si>
    <t>台北市立成功高中</t>
  </si>
  <si>
    <t>台北市立中崙高中</t>
  </si>
  <si>
    <t>台北市立建國高中</t>
  </si>
  <si>
    <t>台北市立復興高中</t>
  </si>
  <si>
    <t>台北市立興雅國中</t>
  </si>
  <si>
    <t>台北市立文化國小</t>
  </si>
  <si>
    <t>台北市立溪山國小</t>
  </si>
  <si>
    <t>台北市立西湖國小</t>
  </si>
  <si>
    <t>台北縣立林口國中</t>
  </si>
  <si>
    <t>台北縣立興南國小</t>
  </si>
  <si>
    <t>台北縣立三和國小</t>
  </si>
  <si>
    <t>桃園縣立成功國小</t>
  </si>
  <si>
    <t>新竹縣立新星國小</t>
  </si>
  <si>
    <t>金門縣立金湖國中</t>
  </si>
  <si>
    <t>台中市立惠文高中</t>
  </si>
  <si>
    <t>台中市立何厝國小</t>
  </si>
  <si>
    <t>台中市立中正國小</t>
  </si>
  <si>
    <t>台中縣立龍海國小</t>
  </si>
  <si>
    <t>台中縣立月眉國小</t>
  </si>
  <si>
    <t>台中縣立富春國小</t>
  </si>
  <si>
    <t>南投縣立宏仁國中</t>
  </si>
  <si>
    <t>雲林縣立仁愛國小</t>
  </si>
  <si>
    <t>雲林縣立樟湖國小</t>
  </si>
  <si>
    <t>雲林縣立東興國小</t>
  </si>
  <si>
    <t>嘉義市立大業國中</t>
  </si>
  <si>
    <t>嘉義市立北興國中</t>
  </si>
  <si>
    <t>嘉義市立蘭潭國小</t>
  </si>
  <si>
    <t>嘉義市立興安國小</t>
  </si>
  <si>
    <t>嘉義縣立月眉國小</t>
  </si>
  <si>
    <t>嘉義縣立和興國小</t>
  </si>
  <si>
    <t>台南縣立新東國中</t>
  </si>
  <si>
    <t>台南縣立大內國小</t>
  </si>
  <si>
    <t>台南縣立紅瓦厝國小</t>
  </si>
  <si>
    <t>高雄縣立大社國中</t>
  </si>
  <si>
    <t>高雄縣立後紅國小</t>
  </si>
  <si>
    <t>高雄縣立景益國小</t>
  </si>
  <si>
    <t>高雄縣立竹圍國小</t>
  </si>
  <si>
    <t>高雄縣立文德國小</t>
  </si>
  <si>
    <t>高雄市立左營國中</t>
  </si>
  <si>
    <t>高雄市立大同國小</t>
  </si>
  <si>
    <t>高雄市立博愛國小</t>
  </si>
  <si>
    <t>屏東縣立永港國小</t>
  </si>
  <si>
    <t>屏東縣立復興國小</t>
  </si>
  <si>
    <t>台東縣立蘭嶼高中</t>
  </si>
  <si>
    <t>台東縣立崁頂國小</t>
  </si>
  <si>
    <t>台東縣立廣原國小</t>
  </si>
  <si>
    <t>台東縣立大王國小</t>
  </si>
  <si>
    <t>台東縣立永安國小</t>
  </si>
  <si>
    <t>澎湖縣立花嶼國小</t>
  </si>
  <si>
    <t>國立東華大學
附設國民小學</t>
  </si>
  <si>
    <t>讓科學教育的種子在偏鄉小學紮根-新竹縣
新星國小科學創意活動之辦理與題材研發</t>
  </si>
  <si>
    <t>申請金額(元)</t>
  </si>
  <si>
    <t>利澤國中科學教育推廣計畫</t>
  </si>
  <si>
    <t>讓科展不只是比賽-利用科展發展主題學習營隊</t>
  </si>
  <si>
    <t>趨吉避凶-蘭陽溪上游特殊教學資源之開發研究</t>
  </si>
  <si>
    <t>我愛水圳三部曲</t>
  </si>
  <si>
    <t>科學寫作融入國小高年級環境議題教學支行動研究</t>
  </si>
  <si>
    <t>圖解生物實驗手冊編輯計畫(第三年)</t>
  </si>
  <si>
    <t>高中生物學、動植物組織切片數位化研究及工作</t>
  </si>
  <si>
    <t>探討以模型為基礎的建模教學對於高二學生學習氣體動力論之影響</t>
  </si>
  <si>
    <t>一粒米彩繪世界-奈米塗料</t>
  </si>
  <si>
    <t>國中數學概念啟蒙例案例之設計與研究</t>
  </si>
  <si>
    <t>台北市北投區丹鳳山與軍艦岩特殊教學資源之調查研究</t>
  </si>
  <si>
    <t>生態資訊營隊(高階班與研究班)</t>
  </si>
  <si>
    <t>數學王VS創意腦-網路化數學教材平台建構與推廣2</t>
  </si>
  <si>
    <t>蟲新發展-甲蟲園社區化三部曲</t>
  </si>
  <si>
    <t>創意物理教學示範實驗之設計及其資源網站之建立</t>
  </si>
  <si>
    <t>應用樂高動力機械教材對國小學童科技學習成效之研究</t>
  </si>
  <si>
    <t>科學教育聯盟-從動手做實驗培養學生解決問題能力</t>
  </si>
  <si>
    <t>四種漢語連接詞對國小自然與生活科技教科書閱讀理解的影響</t>
  </si>
  <si>
    <t>台灣原住民文化與科學教學資源之研究-以魯凱族為例</t>
  </si>
  <si>
    <t>自製直笛，提升國小聲音單元的教學成效</t>
  </si>
  <si>
    <t>探討以概念圖為工具協助學生進行科學解釋</t>
  </si>
  <si>
    <t>2009全球天文年-天文望遠鏡製作觀測研習營</t>
  </si>
  <si>
    <t>南投地區天文教育推廣計畫</t>
  </si>
  <si>
    <t>台灣中部地區保育類昆蟲生態紀錄與教材設計推廣計畫(第二年研究計畫)</t>
  </si>
  <si>
    <t>雲林縣北港溪流域鳥類生態調查研究</t>
  </si>
  <si>
    <t>樟湖化石的故事-科學繪本</t>
  </si>
  <si>
    <t>智慧型機器人國小科學教育計畫</t>
  </si>
  <si>
    <t>校內科學創意的推廣與活動</t>
  </si>
  <si>
    <t>校園樹冠層生物調查第二年計畫…樹冠調查監測網的建立與推廣</t>
  </si>
  <si>
    <t>國小自然與生活科技領域中高年級天文主題課程模組化設計與教學</t>
  </si>
  <si>
    <t>應用電腦模擬工具協助國小高年級學童學習速率概念之研究</t>
  </si>
  <si>
    <t>嘉義縣立六嘉國中</t>
  </si>
  <si>
    <t>星願(天文望遠鏡DIY假日科學營)</t>
  </si>
  <si>
    <t>台南縣關子嶺-六甲-新化地區斷層證據之調查-斷層的大世界與小世界</t>
  </si>
  <si>
    <t>台灣南部地區溪流生物多樣性教學模組開發與教學資源調查</t>
  </si>
  <si>
    <t>創意太陽能動力模型飛機製作暨競賽</t>
  </si>
  <si>
    <t>運用隱喻分析討究學生能量概念的心智模式</t>
  </si>
  <si>
    <t>國小學童生態繪本創作－不同文體與科學學習的融合</t>
  </si>
  <si>
    <t>運用數學建模提升學生數學創新能力之研究(三)</t>
  </si>
  <si>
    <t>2009天文GOGOGO</t>
  </si>
  <si>
    <t>墾丁國家公園東海岸海濱植物生態教學網站建置與推廣</t>
  </si>
  <si>
    <t>國立台東專科</t>
  </si>
  <si>
    <t>利用動手做提升高職學生數學實習</t>
  </si>
  <si>
    <t>創意科學館 教學活動與題材研發計畫</t>
  </si>
  <si>
    <t>以專題探究教學模式發展排灣族學童民族植物教材之研究</t>
  </si>
  <si>
    <t>西瀛彩蝶-黃邊鳳蝶在澎湖群島生態的調查與研究</t>
  </si>
  <si>
    <t>宜蘭縣立利澤國中</t>
  </si>
  <si>
    <t>編
號</t>
  </si>
  <si>
    <t>國立台南一中
進修學校</t>
  </si>
  <si>
    <t>動手動腦創意科學教育</t>
  </si>
  <si>
    <t>新竹關東地區柯子湖長臂蝦自然生態資源調查計畫</t>
  </si>
  <si>
    <t>以多元表徵寫作促進學生科學學習之研究</t>
  </si>
  <si>
    <t>廚餘落葉堆肥</t>
  </si>
  <si>
    <t>校園數學步道規劃運作結合國小數學學習領域教學之研究</t>
  </si>
  <si>
    <t>摩登原始人養成計劃</t>
  </si>
  <si>
    <t>002</t>
  </si>
  <si>
    <t>003</t>
  </si>
  <si>
    <t>004</t>
  </si>
  <si>
    <t>006</t>
  </si>
  <si>
    <t>007</t>
  </si>
  <si>
    <t>008</t>
  </si>
  <si>
    <t>010</t>
  </si>
  <si>
    <t>011</t>
  </si>
  <si>
    <t>015</t>
  </si>
  <si>
    <t>016</t>
  </si>
  <si>
    <t>017</t>
  </si>
  <si>
    <t>019</t>
  </si>
  <si>
    <t>020</t>
  </si>
  <si>
    <t>023</t>
  </si>
  <si>
    <t>024</t>
  </si>
  <si>
    <t>029</t>
  </si>
  <si>
    <t>030</t>
  </si>
  <si>
    <t>031</t>
  </si>
  <si>
    <t>032</t>
  </si>
  <si>
    <t>033</t>
  </si>
  <si>
    <t>034</t>
  </si>
  <si>
    <t>035</t>
  </si>
  <si>
    <t>036</t>
  </si>
  <si>
    <t>037</t>
  </si>
  <si>
    <t>038</t>
  </si>
  <si>
    <t>040</t>
  </si>
  <si>
    <t>041</t>
  </si>
  <si>
    <t>042</t>
  </si>
  <si>
    <t>044</t>
  </si>
  <si>
    <t>045</t>
  </si>
  <si>
    <t>046</t>
  </si>
  <si>
    <t>047</t>
  </si>
  <si>
    <t>048</t>
  </si>
  <si>
    <t>051</t>
  </si>
  <si>
    <t>053</t>
  </si>
  <si>
    <t>055</t>
  </si>
  <si>
    <t>062</t>
  </si>
  <si>
    <t>067</t>
  </si>
  <si>
    <t>069</t>
  </si>
  <si>
    <t>070</t>
  </si>
  <si>
    <t>074</t>
  </si>
  <si>
    <t>075</t>
  </si>
  <si>
    <t>076</t>
  </si>
  <si>
    <t>079</t>
  </si>
  <si>
    <t>081</t>
  </si>
  <si>
    <t>083</t>
  </si>
  <si>
    <t>084</t>
  </si>
  <si>
    <t>086</t>
  </si>
  <si>
    <t>087</t>
  </si>
  <si>
    <t>088</t>
  </si>
  <si>
    <t>089</t>
  </si>
  <si>
    <t>090</t>
  </si>
  <si>
    <t>092</t>
  </si>
  <si>
    <t>093</t>
  </si>
  <si>
    <t>094</t>
  </si>
  <si>
    <t>095</t>
  </si>
  <si>
    <t>096</t>
  </si>
  <si>
    <t>097</t>
  </si>
  <si>
    <t>101</t>
  </si>
  <si>
    <t>102</t>
  </si>
  <si>
    <t>103</t>
  </si>
  <si>
    <t>104</t>
  </si>
  <si>
    <t>105</t>
  </si>
  <si>
    <t>106</t>
  </si>
  <si>
    <t>107</t>
  </si>
  <si>
    <t>109</t>
  </si>
  <si>
    <t>112</t>
  </si>
  <si>
    <t>114</t>
  </si>
  <si>
    <t>115</t>
  </si>
  <si>
    <t>117</t>
  </si>
  <si>
    <t>119</t>
  </si>
  <si>
    <t>122</t>
  </si>
  <si>
    <t>123</t>
  </si>
  <si>
    <t>126</t>
  </si>
  <si>
    <t>129</t>
  </si>
  <si>
    <t>131</t>
  </si>
  <si>
    <t>133</t>
  </si>
  <si>
    <t>134</t>
  </si>
  <si>
    <t>138</t>
  </si>
  <si>
    <t>141</t>
  </si>
  <si>
    <t>142</t>
  </si>
  <si>
    <t>143</t>
  </si>
  <si>
    <t>144</t>
  </si>
  <si>
    <t>145</t>
  </si>
  <si>
    <t>148</t>
  </si>
  <si>
    <t>151</t>
  </si>
  <si>
    <t>新化丘陵之貝類化石探究式教學推廣研究</t>
  </si>
  <si>
    <t xml:space="preserve">設計建模與多重表徵的模型教學活動以增進高二學生的科學學習-以化學鍵、分子混成軌域、分子形狀與結構為例 </t>
  </si>
  <si>
    <t>光滑管琉璃蟻人工養殖技術之開發與研究-中學生生物科實驗動物教材開發</t>
  </si>
  <si>
    <t>架設skype網路即時多窗視訊對話平台輔助本校及偏遠地區中小學師生進行原子力顯微鏡操控與互動式學習</t>
  </si>
  <si>
    <t>每一個學生做科展，可能嗎?-發展國小學生科學探究能力自編課程之行動研究</t>
  </si>
  <si>
    <t>台南市立土城高中校園生態前端水質處理之研究-利用兼曝氣廢水處理系統模型模擬生態前端水質處理</t>
  </si>
  <si>
    <t>被遺忘的生態瑰寶-台東縣海瑞鄉紅石林道生態系列調查研究-系列二~蜘蛛分布與生態環境探索調查</t>
  </si>
  <si>
    <t>高中化學實驗評量規準建立與實作評量對於學生學習之影響-以高二化學課程為例</t>
  </si>
  <si>
    <t>發問策略對國小六年級學生環境敏覺度及科學性發問能力之影響-以美崙溪生態場域為例</t>
  </si>
  <si>
    <t>遊學嘉義社區解說員，大大小小一起來-小學與大學合作建置鄉土科學教材網站模版</t>
  </si>
  <si>
    <t>特色產業融入學校環境教育的地方認同－以內門鄉火鶴花產業引入校園培育園區為例</t>
  </si>
  <si>
    <t>尚可推薦</t>
  </si>
  <si>
    <t>不予推薦</t>
  </si>
  <si>
    <t>★</t>
  </si>
  <si>
    <t>科學資優學生指導與補充教材編輯-以微泡泡水機取代傳統打水車研發歷程為例</t>
  </si>
  <si>
    <t>彰化縣立中山國小</t>
  </si>
  <si>
    <t>台南市立土城高中</t>
  </si>
  <si>
    <t>新竹市立培英國中</t>
  </si>
  <si>
    <t>新竹市立關東國小</t>
  </si>
  <si>
    <t>台南市立億載國小</t>
  </si>
  <si>
    <t>黃炎峰</t>
  </si>
  <si>
    <t>葉鴻楨</t>
  </si>
  <si>
    <t>黃建榮</t>
  </si>
  <si>
    <t>劉俊庚</t>
  </si>
  <si>
    <t>林壽福</t>
  </si>
  <si>
    <t>吳文德</t>
  </si>
  <si>
    <t>張政義</t>
  </si>
  <si>
    <t>蓋允萍</t>
  </si>
  <si>
    <t>楊秀停</t>
  </si>
  <si>
    <t>吳秉勳</t>
  </si>
  <si>
    <t>王添福</t>
  </si>
  <si>
    <t>許毓敏</t>
  </si>
  <si>
    <t>張毓禎</t>
  </si>
  <si>
    <t>黃博俊</t>
  </si>
  <si>
    <t>周濟仁</t>
  </si>
  <si>
    <t>楊政儒</t>
  </si>
  <si>
    <t>許厚蟬</t>
  </si>
  <si>
    <t>孫銘宏</t>
  </si>
  <si>
    <t>曾建勳</t>
  </si>
  <si>
    <t>吳金聰</t>
  </si>
  <si>
    <t>林永輝</t>
  </si>
  <si>
    <t>計畫
主持人</t>
  </si>
  <si>
    <t>陳建志</t>
  </si>
  <si>
    <t>方棕民</t>
  </si>
  <si>
    <t>李文璋</t>
  </si>
  <si>
    <t>賴榮興</t>
  </si>
  <si>
    <t>鍾曉蘭</t>
  </si>
  <si>
    <t>龍世斌</t>
  </si>
  <si>
    <t>李義評</t>
  </si>
  <si>
    <t>林雅惠</t>
  </si>
  <si>
    <t>翁秀玉</t>
  </si>
  <si>
    <t>林子欽</t>
  </si>
  <si>
    <t>黃孝宗</t>
  </si>
  <si>
    <t>陳建蒼</t>
  </si>
  <si>
    <t>陳淑貞</t>
  </si>
  <si>
    <t>莊王池</t>
  </si>
  <si>
    <t>潘文福</t>
  </si>
  <si>
    <t>邱鴻麟</t>
  </si>
  <si>
    <t>廖素芬</t>
  </si>
  <si>
    <t>呂其潤</t>
  </si>
  <si>
    <t>李季篤</t>
  </si>
  <si>
    <t>王昇泰</t>
  </si>
  <si>
    <t>林宗勝</t>
  </si>
  <si>
    <t>曾志華</t>
  </si>
  <si>
    <t>鄭喬分</t>
  </si>
  <si>
    <t>李俊賢</t>
  </si>
  <si>
    <t>林瑞文</t>
  </si>
  <si>
    <t>李韶瀛</t>
  </si>
  <si>
    <t>師瓊璐</t>
  </si>
  <si>
    <t>黃正衡</t>
  </si>
  <si>
    <t>吳宏達</t>
  </si>
  <si>
    <t>張正杰</t>
  </si>
  <si>
    <t>洪敬承</t>
  </si>
  <si>
    <t>李文禮</t>
  </si>
  <si>
    <t>許崑泉</t>
  </si>
  <si>
    <t>喻鴻鈞</t>
  </si>
  <si>
    <t>倪小平</t>
  </si>
  <si>
    <t>洪雪芬</t>
  </si>
  <si>
    <t>何錦尚</t>
  </si>
  <si>
    <t>李守仁</t>
  </si>
  <si>
    <t>陳健忠</t>
  </si>
  <si>
    <t>黃賜福</t>
  </si>
  <si>
    <t>許偉傑</t>
  </si>
  <si>
    <t>劉俊庚</t>
  </si>
  <si>
    <t>康國輝</t>
  </si>
  <si>
    <t>林本博</t>
  </si>
  <si>
    <t>楊志文</t>
  </si>
  <si>
    <t>鍾兆晉</t>
  </si>
  <si>
    <t>吳毓儒</t>
  </si>
  <si>
    <t>楊涵茵</t>
  </si>
  <si>
    <t>洪碧霜</t>
  </si>
  <si>
    <t>楊錫溱</t>
  </si>
  <si>
    <t>蔡懷萱</t>
  </si>
  <si>
    <t>廖宏彬</t>
  </si>
  <si>
    <t>賴雅芬</t>
  </si>
  <si>
    <t>方崑合</t>
  </si>
  <si>
    <t>林弘都</t>
  </si>
  <si>
    <t>吳文賢</t>
  </si>
  <si>
    <t>古松民</t>
  </si>
  <si>
    <t>魏汎百</t>
  </si>
  <si>
    <t>郭明堂</t>
  </si>
  <si>
    <t>許立民</t>
  </si>
  <si>
    <t>徐春園</t>
  </si>
  <si>
    <t>黃國揚</t>
  </si>
  <si>
    <t>98學年度中小學科學教育計畫專案核定金額一覽表</t>
  </si>
  <si>
    <t>核定金額</t>
  </si>
  <si>
    <t>本部
補助金額</t>
  </si>
  <si>
    <t>主管機關
自籌款</t>
  </si>
  <si>
    <t>序
號</t>
  </si>
  <si>
    <t>宜蘭縣</t>
  </si>
  <si>
    <t>高雄縣私立中山工商</t>
  </si>
  <si>
    <t>嘉義市私立輔仁高中</t>
  </si>
  <si>
    <t>台南縣私立南光高中</t>
  </si>
  <si>
    <t>台北市私立開南商工</t>
  </si>
  <si>
    <t>花蓮縣立太昌國小</t>
  </si>
  <si>
    <t>海洋教育動起來-以多元科學閱讀融入國小低年級教學活動之行動研究</t>
  </si>
  <si>
    <t>熊湘屏</t>
  </si>
  <si>
    <t>是</t>
  </si>
  <si>
    <t>否</t>
  </si>
  <si>
    <t>049</t>
  </si>
  <si>
    <t>林育沖</t>
  </si>
  <si>
    <t>057</t>
  </si>
  <si>
    <t>合計</t>
  </si>
  <si>
    <t>田野調查在濕地生態教育與棲地經營管理應用之研究-以無尾港水鳥保護區為例(第二年計畫)</t>
  </si>
  <si>
    <t>苗栗縣立啟文國小</t>
  </si>
  <si>
    <t>苗栗縣98年度國民小學強化績優學生科學研究知能-探索奈米科學新知輔導計畫</t>
  </si>
  <si>
    <t>江增雄</t>
  </si>
  <si>
    <t>合計</t>
  </si>
  <si>
    <t>花蓮縣</t>
  </si>
  <si>
    <t>基隆市</t>
  </si>
  <si>
    <t>合計</t>
  </si>
  <si>
    <t>臺北市</t>
  </si>
  <si>
    <t>台北縣</t>
  </si>
  <si>
    <t>桃園縣</t>
  </si>
  <si>
    <t>新竹市</t>
  </si>
  <si>
    <t>新竹縣</t>
  </si>
  <si>
    <t>苗栗縣</t>
  </si>
  <si>
    <t>金門縣</t>
  </si>
  <si>
    <t>台中市</t>
  </si>
  <si>
    <t>台中縣</t>
  </si>
  <si>
    <t>南投縣</t>
  </si>
  <si>
    <t>彰化縣</t>
  </si>
  <si>
    <t>雲林縣</t>
  </si>
  <si>
    <t>嘉義市</t>
  </si>
  <si>
    <t>嘉義縣</t>
  </si>
  <si>
    <t>高雄市</t>
  </si>
  <si>
    <t>台南市</t>
  </si>
  <si>
    <t>台南縣</t>
  </si>
  <si>
    <t>高雄縣</t>
  </si>
  <si>
    <t>台東縣</t>
  </si>
  <si>
    <t>屏東縣</t>
  </si>
  <si>
    <t>澎湖縣</t>
  </si>
  <si>
    <t>隸屬本部學校</t>
  </si>
  <si>
    <t>台北縣國立三重高中</t>
  </si>
  <si>
    <t>台北縣國立陽明高中</t>
  </si>
  <si>
    <t>國立台灣師範大學附屬高級中學</t>
  </si>
  <si>
    <t>國立屏東教育大學實驗小學</t>
  </si>
  <si>
    <t>國立暨南國際大學
附屬高級中學</t>
  </si>
  <si>
    <t>合計</t>
  </si>
  <si>
    <t>總計</t>
  </si>
  <si>
    <t>★</t>
  </si>
  <si>
    <t>吳啟騰</t>
  </si>
  <si>
    <t>台東縣花東縱谷地區南段外來物種監測調查研究與生物多樣性主題教學模組教材研發(第一年)</t>
  </si>
  <si>
    <t>台南縣立那拔國小</t>
  </si>
  <si>
    <t>宜蘭縣</t>
  </si>
  <si>
    <t>宜蘭縣立利澤國中</t>
  </si>
  <si>
    <t>陳建志</t>
  </si>
  <si>
    <t>利澤國中科學教育推廣計畫</t>
  </si>
  <si>
    <t>007</t>
  </si>
  <si>
    <t>宜蘭縣立復興國中</t>
  </si>
  <si>
    <t>方棕民</t>
  </si>
  <si>
    <t>科學資優學生指導與補充教材編輯-以微泡泡水機取代傳統打水車研發歷程為例</t>
  </si>
  <si>
    <t>002</t>
  </si>
  <si>
    <t>宜蘭縣立頭城國中</t>
  </si>
  <si>
    <t>黃正衡</t>
  </si>
  <si>
    <t>新烏石港興建對頭城地區人文與自然環境變遷之研究</t>
  </si>
  <si>
    <t>★</t>
  </si>
  <si>
    <t>004</t>
  </si>
  <si>
    <t>吳宏達</t>
  </si>
  <si>
    <t>讓科展不只是比賽-利用科展發展主題學習營隊</t>
  </si>
  <si>
    <t>★</t>
  </si>
  <si>
    <t>006</t>
  </si>
  <si>
    <t>宜蘭縣立員山國中</t>
  </si>
  <si>
    <t>莊王池</t>
  </si>
  <si>
    <t>開發具科學探究教學策略的學校本位課程</t>
  </si>
  <si>
    <t>宜蘭縣立南山國小</t>
  </si>
  <si>
    <t>李文璋</t>
  </si>
  <si>
    <t>趨吉避凶-蘭陽溪上游特殊教學資源之開發研究</t>
  </si>
  <si>
    <t>016</t>
  </si>
  <si>
    <t>宜蘭縣立岳明國小</t>
  </si>
  <si>
    <t>黃建榮</t>
  </si>
  <si>
    <t>田野調查在濕地生態教育與棲地經營管理應用之研究-以無尾港水鳥保護區為例(第二年計畫)</t>
  </si>
  <si>
    <t>008</t>
  </si>
  <si>
    <t>宜蘭縣立宜蘭國小</t>
  </si>
  <si>
    <t>李守仁</t>
  </si>
  <si>
    <t>國小自然與生活科技領域高畫質影像教材庫之建立與應用</t>
  </si>
  <si>
    <t>★</t>
  </si>
  <si>
    <t>011</t>
  </si>
  <si>
    <t>宜蘭縣立羅東國小</t>
  </si>
  <si>
    <t>葉鴻楨</t>
  </si>
  <si>
    <t>藉策略聯盟實驗教學-發現和探索學童之學習心智習性</t>
  </si>
  <si>
    <t>★</t>
  </si>
  <si>
    <t>015</t>
  </si>
  <si>
    <t>宜蘭縣立二城國小</t>
  </si>
  <si>
    <t>陳健忠</t>
  </si>
  <si>
    <t>運用論證教學策略發展國小科學展覽社團之研究</t>
  </si>
  <si>
    <t>★</t>
  </si>
  <si>
    <t>017</t>
  </si>
  <si>
    <t>宜蘭縣立七賢國小</t>
  </si>
  <si>
    <t>黃賜福</t>
  </si>
  <si>
    <t>我愛水圳三部曲</t>
  </si>
  <si>
    <t>花蓮縣</t>
  </si>
  <si>
    <t>花蓮縣立太昌國小</t>
  </si>
  <si>
    <t>海洋教育動起來-以多元科學閱讀融入國小低年級教學活動之行動研究</t>
  </si>
  <si>
    <t>合計</t>
  </si>
  <si>
    <t>基隆市</t>
  </si>
  <si>
    <t>基隆市立安樂高中</t>
  </si>
  <si>
    <t>張正杰</t>
  </si>
  <si>
    <t>基隆海洋地質景觀與潮間帶生態環境調查-數位化課程web2.0網站建置</t>
  </si>
  <si>
    <t>★</t>
  </si>
  <si>
    <t>臺北市</t>
  </si>
  <si>
    <t>031</t>
  </si>
  <si>
    <t>劉俊庚</t>
  </si>
  <si>
    <t>高中化學實驗評量規準建立與實作評量對於學生學習之影響-以高二化學課程為例</t>
  </si>
  <si>
    <t>032</t>
  </si>
  <si>
    <t>台北市立中崙高中</t>
  </si>
  <si>
    <t>劉俊庚</t>
  </si>
  <si>
    <t>★</t>
  </si>
  <si>
    <t>034</t>
  </si>
  <si>
    <t>台北市立復興高中</t>
  </si>
  <si>
    <t>康國輝</t>
  </si>
  <si>
    <t>一粒米彩繪世界-奈米塗料</t>
  </si>
  <si>
    <t>030</t>
  </si>
  <si>
    <t>台北市立成功高中</t>
  </si>
  <si>
    <t>洪敬承</t>
  </si>
  <si>
    <t>高中生物學、動植物組織切片數位化研究及工作</t>
  </si>
  <si>
    <t>★</t>
  </si>
  <si>
    <t>033</t>
  </si>
  <si>
    <t>台北市立建國高中</t>
  </si>
  <si>
    <t>李文禮</t>
  </si>
  <si>
    <t>電波天文望遠鏡動手作實驗推廣計畫</t>
  </si>
  <si>
    <t>036</t>
  </si>
  <si>
    <t>台北市立興雅國中</t>
  </si>
  <si>
    <t>林壽福</t>
  </si>
  <si>
    <t>國中數學概念啟蒙例案例之設計與研究</t>
  </si>
  <si>
    <t>吳文德</t>
  </si>
  <si>
    <t>水耕梯田生態在國小自然科教學之應用研究</t>
  </si>
  <si>
    <t>040</t>
  </si>
  <si>
    <t>台北市立西湖國小</t>
  </si>
  <si>
    <t>邱鴻麟</t>
  </si>
  <si>
    <t>生態資訊營隊(高階班與研究班)</t>
  </si>
  <si>
    <t>037</t>
  </si>
  <si>
    <t>台北市立文化國小</t>
  </si>
  <si>
    <t>楊志文</t>
  </si>
  <si>
    <t>台北市北投區丹鳳山與軍艦岩特殊教學資源之調查研究</t>
  </si>
  <si>
    <t>★</t>
  </si>
  <si>
    <t>合計</t>
  </si>
  <si>
    <t>台北縣</t>
  </si>
  <si>
    <t>042</t>
  </si>
  <si>
    <t>台北縣立林口國中</t>
  </si>
  <si>
    <t>鍾兆晉</t>
  </si>
  <si>
    <t>光滑管琉璃蟻人工養殖技術之開發與研究-中學生生物科實驗動物教材開發</t>
  </si>
  <si>
    <t>★</t>
  </si>
  <si>
    <t>044</t>
  </si>
  <si>
    <t>台北縣立興南國小</t>
  </si>
  <si>
    <t>張政義</t>
  </si>
  <si>
    <t>數學王VS創意腦-網路化數學教材平台建構與推廣2</t>
  </si>
  <si>
    <t>046</t>
  </si>
  <si>
    <t>台北縣立興南國小</t>
  </si>
  <si>
    <t>張政義</t>
  </si>
  <si>
    <t>045</t>
  </si>
  <si>
    <t>台北縣立興南國小</t>
  </si>
  <si>
    <t>吳毓儒</t>
  </si>
  <si>
    <t>蟲新發展-甲蟲園社區化三部曲</t>
  </si>
  <si>
    <t>047</t>
  </si>
  <si>
    <t>台北縣立三和國小</t>
  </si>
  <si>
    <t>楊涵茵</t>
  </si>
  <si>
    <t>★</t>
  </si>
  <si>
    <t>桃園縣</t>
  </si>
  <si>
    <t>049</t>
  </si>
  <si>
    <t>桃園縣立成功國小</t>
  </si>
  <si>
    <t>是</t>
  </si>
  <si>
    <t>新竹市</t>
  </si>
  <si>
    <t>新竹市立培英國中</t>
  </si>
  <si>
    <t>洪碧霜</t>
  </si>
  <si>
    <t>動手動腦創意科學教育</t>
  </si>
  <si>
    <t>★</t>
  </si>
  <si>
    <t>新竹市立關東國小</t>
  </si>
  <si>
    <t>楊錫溱</t>
  </si>
  <si>
    <t>新竹關東地區柯子湖長臂蝦自然生態資源調查計畫</t>
  </si>
  <si>
    <t>★</t>
  </si>
  <si>
    <t>合計</t>
  </si>
  <si>
    <t>新竹縣</t>
  </si>
  <si>
    <t>蔡懷萱</t>
  </si>
  <si>
    <t>讓科學教育的種子在偏鄉小學紮根-新竹縣
新星國小科學創意活動之辦理與題材研發</t>
  </si>
  <si>
    <t>合計</t>
  </si>
  <si>
    <t>苗栗縣</t>
  </si>
  <si>
    <t>苗栗縣立啟文國小</t>
  </si>
  <si>
    <t>江增雄</t>
  </si>
  <si>
    <t>苗栗縣98年度國民小學強化績優學生科學研究知能-探索奈米科學新知輔導計畫</t>
  </si>
  <si>
    <t>合計</t>
  </si>
  <si>
    <t>金門縣</t>
  </si>
  <si>
    <t>金門縣立金湖國中</t>
  </si>
  <si>
    <t>金門鄉土自然領域主題教學模組之研究與推廣</t>
  </si>
  <si>
    <t>否</t>
  </si>
  <si>
    <t>台中市</t>
  </si>
  <si>
    <t>台中市立惠文高中</t>
  </si>
  <si>
    <t>龍世斌</t>
  </si>
  <si>
    <t>科學教育聯盟-從動手做實驗培養學生解決問題能力</t>
  </si>
  <si>
    <t>蓋允萍</t>
  </si>
  <si>
    <t>四種漢語連接詞對國小自然與生活科技教科書閱讀理解的影響</t>
  </si>
  <si>
    <t>台中市立中正國小</t>
  </si>
  <si>
    <t>廖素芬</t>
  </si>
  <si>
    <t>台灣原住民文化與科學教學資源之研究-以魯凱族為例</t>
  </si>
  <si>
    <t>合計</t>
  </si>
  <si>
    <t>台中縣</t>
  </si>
  <si>
    <t>台中縣立龍海國小</t>
  </si>
  <si>
    <t>李義評</t>
  </si>
  <si>
    <t>自製直笛，提升國小聲音單元的教學成效</t>
  </si>
  <si>
    <t>台中縣立月眉國小</t>
  </si>
  <si>
    <t>楊秀停</t>
  </si>
  <si>
    <t>台中縣立富春國小</t>
  </si>
  <si>
    <t>呂其潤</t>
  </si>
  <si>
    <t>2009全球天文年-天文望遠鏡製作觀測研習營</t>
  </si>
  <si>
    <t>合計</t>
  </si>
  <si>
    <t>南投縣</t>
  </si>
  <si>
    <t>南投縣立宏仁國中</t>
  </si>
  <si>
    <t>李季篤</t>
  </si>
  <si>
    <t>台灣中部地區保育類昆蟲生態紀錄與教材設計推廣計畫(第二年研究計畫)</t>
  </si>
  <si>
    <t>合計</t>
  </si>
  <si>
    <t>彰化縣</t>
  </si>
  <si>
    <t>彰化縣立中山國小</t>
  </si>
  <si>
    <t>林雅惠</t>
  </si>
  <si>
    <t>以多元表徵寫作促進學生科學學習之研究</t>
  </si>
  <si>
    <t>合計</t>
  </si>
  <si>
    <t>雲林縣</t>
  </si>
  <si>
    <t>雲林縣立東興國小</t>
  </si>
  <si>
    <t>王添福</t>
  </si>
  <si>
    <t>王昇泰</t>
  </si>
  <si>
    <t>雲林縣北港溪流域鳥類生態調查研究</t>
  </si>
  <si>
    <t>廖宏彬</t>
  </si>
  <si>
    <t>樟湖化石的故事-科學繪本</t>
  </si>
  <si>
    <t>合計</t>
  </si>
  <si>
    <t>嘉義市</t>
  </si>
  <si>
    <t>嘉義市立大業國中</t>
  </si>
  <si>
    <t>嘉義市立北興國中</t>
  </si>
  <si>
    <t>張毓禎</t>
  </si>
  <si>
    <t>校園樹冠層生物調查第二年計畫…樹冠調查監測網的建立與推廣</t>
  </si>
  <si>
    <t>嘉義市立蘭潭國小</t>
  </si>
  <si>
    <t>翁秀玉</t>
  </si>
  <si>
    <t>每一個學生做科展，可能嗎?-發展國小學生科學探究能力自編課程之行動研究</t>
  </si>
  <si>
    <t>嘉義市立蘭潭國小</t>
  </si>
  <si>
    <t>黃博俊</t>
  </si>
  <si>
    <t>國小自然與生活科技領域中高年級天文主題課程模組化設計與教學</t>
  </si>
  <si>
    <t>嘉義市立興安國小</t>
  </si>
  <si>
    <t>曾志華</t>
  </si>
  <si>
    <t>應用電腦模擬工具協助國小高年級學童學習速率概念之研究</t>
  </si>
  <si>
    <t>合計</t>
  </si>
  <si>
    <t>嘉義縣</t>
  </si>
  <si>
    <t>嘉義縣立六嘉國中</t>
  </si>
  <si>
    <t>林子欽</t>
  </si>
  <si>
    <t>鳥類多樣性與地景多樣性的研究-以嘉義縣六腳鄉水圳地景為例</t>
  </si>
  <si>
    <t>嘉義縣立和興國小</t>
  </si>
  <si>
    <t>周濟仁</t>
  </si>
  <si>
    <t>賴雅芬</t>
  </si>
  <si>
    <t>遊學嘉義社區解說員，大大小小一起來-小學與大學合作建置鄉土科學教材網站模版</t>
  </si>
  <si>
    <t>★</t>
  </si>
  <si>
    <t>台南市</t>
  </si>
  <si>
    <t>台南市立土城高中</t>
  </si>
  <si>
    <t>李俊賢</t>
  </si>
  <si>
    <t>台南市立億載國小</t>
  </si>
  <si>
    <t>吳文賢</t>
  </si>
  <si>
    <t>校園數學步道規劃運作結合國小數學學習領域教學之研究</t>
  </si>
  <si>
    <t>★</t>
  </si>
  <si>
    <t>合計</t>
  </si>
  <si>
    <t>台南縣</t>
  </si>
  <si>
    <t>台南縣立新東國中</t>
  </si>
  <si>
    <t>方崑合</t>
  </si>
  <si>
    <t>墾趣生活隊</t>
  </si>
  <si>
    <t>台南縣立大內國小</t>
  </si>
  <si>
    <t>楊政儒</t>
  </si>
  <si>
    <t>台南縣關子嶺-六甲-新化地區斷層證據之調查-斷層的大世界與小世界</t>
  </si>
  <si>
    <t>台南縣立紅瓦厝國小</t>
  </si>
  <si>
    <t>許厚蟬</t>
  </si>
  <si>
    <t>星際奇航之小小天文學家培訓計畫</t>
  </si>
  <si>
    <t>151</t>
  </si>
  <si>
    <t>台南縣立那拔國小</t>
  </si>
  <si>
    <t>洪雪芬</t>
  </si>
  <si>
    <t>新化丘陵之貝類化石探究式教學推廣研究</t>
  </si>
  <si>
    <t>★</t>
  </si>
  <si>
    <t>合計</t>
  </si>
  <si>
    <t>高雄市</t>
  </si>
  <si>
    <t>高雄市立左營國中</t>
  </si>
  <si>
    <t>林瑞文</t>
  </si>
  <si>
    <t>★</t>
  </si>
  <si>
    <t>魏汎百</t>
  </si>
  <si>
    <t>科學小戰士-創意科學挑戰營</t>
  </si>
  <si>
    <t>★</t>
  </si>
  <si>
    <t>合計</t>
  </si>
  <si>
    <t>高雄縣</t>
  </si>
  <si>
    <t>高雄縣立大社國中</t>
  </si>
  <si>
    <t>許崑泉</t>
  </si>
  <si>
    <t>★</t>
  </si>
  <si>
    <t>高雄縣立後紅國小</t>
  </si>
  <si>
    <t>黃孝宗</t>
  </si>
  <si>
    <t>國小學童生態繪本創作－不同文體與科學學習的融合</t>
  </si>
  <si>
    <t>曾建勳</t>
  </si>
  <si>
    <t>國小弱勢學生科學素養與創意設計活動發展方案</t>
  </si>
  <si>
    <t>高雄縣立文德國小</t>
  </si>
  <si>
    <t>喻鴻鈞</t>
  </si>
  <si>
    <t>國小學童假日生活科學體驗營</t>
  </si>
  <si>
    <t>★</t>
  </si>
  <si>
    <t>古松民</t>
  </si>
  <si>
    <t>特色產業融入學校環境教育的地方認同－以內門鄉火鶴花產業引入校園培育園區為例</t>
  </si>
  <si>
    <t>★</t>
  </si>
  <si>
    <t>合計</t>
  </si>
  <si>
    <t>屏東縣</t>
  </si>
  <si>
    <t>屏東縣立復興國小</t>
  </si>
  <si>
    <t>吳金聰</t>
  </si>
  <si>
    <t>資訊融入數學教學之教材研發-以國小五、六年級面積教學簡報為例</t>
  </si>
  <si>
    <t>屏東縣立永港國小</t>
  </si>
  <si>
    <t>許立民</t>
  </si>
  <si>
    <t>墾丁國家公園東海岸海濱植物生態教學網站建置與推廣</t>
  </si>
  <si>
    <t>★</t>
  </si>
  <si>
    <t>合計</t>
  </si>
  <si>
    <t>台東縣</t>
  </si>
  <si>
    <t>陳淑貞</t>
  </si>
  <si>
    <t>摩登原始人養成計劃</t>
  </si>
  <si>
    <t>林永輝</t>
  </si>
  <si>
    <t>創意科學館 教學活動與題材研發計畫</t>
  </si>
  <si>
    <t>台東縣立大王國小</t>
  </si>
  <si>
    <t>師瓊璐</t>
  </si>
  <si>
    <t>以專題探究教學模式發展排灣族學童民族植物教材之研究</t>
  </si>
  <si>
    <t>台東縣立永安國小</t>
  </si>
  <si>
    <t>何錦尚</t>
  </si>
  <si>
    <t>★</t>
  </si>
  <si>
    <t>台東縣立崁頂國小</t>
  </si>
  <si>
    <t>徐春園</t>
  </si>
  <si>
    <t>被遺忘的生態瑰寶-台東縣海瑞鄉紅石林道生態系列調查研究-系列二~蜘蛛分布與生態環境探索調查</t>
  </si>
  <si>
    <t>★</t>
  </si>
  <si>
    <t>澎湖縣</t>
  </si>
  <si>
    <t>澎湖縣立花嶼國小</t>
  </si>
  <si>
    <t>黃國揚</t>
  </si>
  <si>
    <t>西瀛彩蝶-黃邊鳳蝶在澎湖群島生態的調查與研究</t>
  </si>
  <si>
    <t>★</t>
  </si>
  <si>
    <t>合計</t>
  </si>
  <si>
    <t>029</t>
  </si>
  <si>
    <t>國立台灣師範大學附屬高級中學</t>
  </si>
  <si>
    <t>許偉傑</t>
  </si>
  <si>
    <t>035</t>
  </si>
  <si>
    <t>台北市私立開南商工</t>
  </si>
  <si>
    <t>林本博</t>
  </si>
  <si>
    <t>架設skype網路即時多窗視訊對話平台輔助本校及偏遠地區中小學師生進行原子力顯微鏡操控與互動式學習</t>
  </si>
  <si>
    <t>★</t>
  </si>
  <si>
    <t>041</t>
  </si>
  <si>
    <t>台北縣國立三重高中</t>
  </si>
  <si>
    <t>鍾曉蘭</t>
  </si>
  <si>
    <t xml:space="preserve">設計建模與多重表徵的模型教學活動以增進高二學生的科學學習-以化學鍵、分子混成軌域、分子形狀與結構為例 </t>
  </si>
  <si>
    <t>吳秉勳</t>
  </si>
  <si>
    <t>南投地區天文教育推廣計畫</t>
  </si>
  <si>
    <t>林弘都</t>
  </si>
  <si>
    <t>台南縣私立南光高中</t>
  </si>
  <si>
    <t>鄭喬分</t>
  </si>
  <si>
    <t>廚餘落葉堆肥</t>
  </si>
  <si>
    <t>嘉義市私立輔仁高中</t>
  </si>
  <si>
    <t>林宗勝</t>
  </si>
  <si>
    <t>校內科學創意的推廣與活動</t>
  </si>
  <si>
    <t>高雄縣私立中山工商</t>
  </si>
  <si>
    <t>孫銘宏</t>
  </si>
  <si>
    <t>創意太陽能動力模型飛機製作暨競賽</t>
  </si>
  <si>
    <t>郭明堂</t>
  </si>
  <si>
    <t>★</t>
  </si>
  <si>
    <t>國立潮州高中</t>
  </si>
  <si>
    <t>陳建蒼</t>
  </si>
  <si>
    <t>運用數學建模提升學生數學創新能力之研究(三)</t>
  </si>
  <si>
    <t>李韶瀛</t>
  </si>
  <si>
    <t>利用動手做提升高職學生數學實習</t>
  </si>
  <si>
    <t>020</t>
  </si>
  <si>
    <t>賴榮興</t>
  </si>
  <si>
    <t>發問策略對國小六年級學生環境敏覺度及科學性發問能力之影響-以美崙溪生態場域為例</t>
  </si>
  <si>
    <t>019</t>
  </si>
  <si>
    <t>國立東華大學
附設國民小學</t>
  </si>
  <si>
    <t>潘文福</t>
  </si>
  <si>
    <t>合計</t>
  </si>
  <si>
    <t>總計</t>
  </si>
  <si>
    <t>編
號</t>
  </si>
  <si>
    <t>計畫
主持人</t>
  </si>
  <si>
    <t>申請金額(元)</t>
  </si>
  <si>
    <t>尚可推薦</t>
  </si>
  <si>
    <t>不予推薦</t>
  </si>
  <si>
    <t>本部
補助金額</t>
  </si>
  <si>
    <t>主管機關
自籌款</t>
  </si>
  <si>
    <t>數學營隊教材研發與課程經營之研究</t>
  </si>
  <si>
    <t>洪雪芬</t>
  </si>
  <si>
    <t>台中市立何厝國小</t>
  </si>
  <si>
    <t>張毓敏</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</si>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</sst>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404]AM/PM\ hh:mm:ss"/>
    <numFmt numFmtId="180" formatCode="#,##0;[Red]#,##0"/>
    <numFmt numFmtId="181" formatCode="000"/>
  </numFmts>
  <fonts count="16">
    <font>
      <sz val="12"/>
      <name val="新細明體"/>
      <family val="1"/>
    </font>
    <font>
      <sz val="9"/>
      <name val="新細明體"/>
      <family val="1"/>
    </font>
    <font>
      <u val="single"/>
      <sz val="12"/>
      <color indexed="12"/>
      <name val="新細明體"/>
      <family val="1"/>
    </font>
    <font>
      <u val="single"/>
      <sz val="12"/>
      <color indexed="36"/>
      <name val="新細明體"/>
      <family val="1"/>
    </font>
    <font>
      <sz val="12"/>
      <name val="標楷體"/>
      <family val="4"/>
    </font>
    <font>
      <sz val="10"/>
      <name val="標楷體"/>
      <family val="4"/>
    </font>
    <font>
      <b/>
      <sz val="15"/>
      <name val="標楷體"/>
      <family val="4"/>
    </font>
    <font>
      <b/>
      <sz val="12"/>
      <name val="標楷體"/>
      <family val="4"/>
    </font>
    <font>
      <b/>
      <sz val="14"/>
      <name val="標楷體"/>
      <family val="4"/>
    </font>
    <font>
      <sz val="12"/>
      <name val="Arial Unicode MS"/>
      <family val="2"/>
    </font>
    <font>
      <b/>
      <sz val="12"/>
      <name val="Arial Unicode MS"/>
      <family val="2"/>
    </font>
    <font>
      <sz val="12"/>
      <color indexed="8"/>
      <name val="Arial Unicode MS"/>
      <family val="2"/>
    </font>
    <font>
      <b/>
      <sz val="12"/>
      <color indexed="8"/>
      <name val="標楷體"/>
      <family val="4"/>
    </font>
    <font>
      <sz val="12"/>
      <color indexed="8"/>
      <name val="標楷體"/>
      <family val="4"/>
    </font>
    <font>
      <b/>
      <sz val="12"/>
      <color indexed="8"/>
      <name val="Arial Unicode MS"/>
      <family val="2"/>
    </font>
    <font>
      <sz val="12"/>
      <color indexed="8"/>
      <name val="新細明體"/>
      <family val="1"/>
    </font>
  </fonts>
  <fills count="3">
    <fill>
      <patternFill/>
    </fill>
    <fill>
      <patternFill patternType="gray125"/>
    </fill>
    <fill>
      <patternFill patternType="solid">
        <fgColor indexed="22"/>
        <bgColor indexed="64"/>
      </patternFill>
    </fill>
  </fills>
  <borders count="9">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139">
    <xf numFmtId="0" fontId="0" fillId="0" borderId="0" xfId="0" applyAlignment="1">
      <alignment vertical="center"/>
    </xf>
    <xf numFmtId="0" fontId="4" fillId="0" borderId="1" xfId="0" applyFont="1" applyBorder="1" applyAlignment="1">
      <alignment vertical="center" wrapText="1"/>
    </xf>
    <xf numFmtId="0" fontId="0" fillId="0" borderId="0" xfId="0" applyAlignment="1">
      <alignment vertical="center" wrapText="1"/>
    </xf>
    <xf numFmtId="49" fontId="4" fillId="0" borderId="1" xfId="0" applyNumberFormat="1" applyFont="1" applyBorder="1" applyAlignment="1">
      <alignment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1" xfId="0" applyBorder="1" applyAlignment="1">
      <alignment horizontal="center" vertical="center"/>
    </xf>
    <xf numFmtId="3" fontId="4" fillId="0" borderId="1" xfId="0" applyNumberFormat="1" applyFont="1" applyFill="1" applyBorder="1" applyAlignment="1">
      <alignment horizontal="center" vertical="center" wrapText="1"/>
    </xf>
    <xf numFmtId="3" fontId="4" fillId="0" borderId="0" xfId="0" applyNumberFormat="1" applyFont="1" applyAlignment="1">
      <alignment vertical="center"/>
    </xf>
    <xf numFmtId="0" fontId="0" fillId="0" borderId="0" xfId="0" applyFont="1" applyAlignment="1">
      <alignment vertical="center" wrapText="1"/>
    </xf>
    <xf numFmtId="49" fontId="4" fillId="0" borderId="1" xfId="0" applyNumberFormat="1" applyFont="1" applyBorder="1" applyAlignment="1">
      <alignment horizontal="center" vertical="center" wrapText="1"/>
    </xf>
    <xf numFmtId="180" fontId="4" fillId="0" borderId="1" xfId="0" applyNumberFormat="1" applyFont="1" applyBorder="1" applyAlignment="1">
      <alignment horizontal="center" vertical="center" wrapText="1"/>
    </xf>
    <xf numFmtId="0" fontId="0" fillId="0" borderId="0" xfId="0" applyAlignment="1">
      <alignment horizontal="center" vertical="center"/>
    </xf>
    <xf numFmtId="49" fontId="0" fillId="0" borderId="0" xfId="0" applyNumberFormat="1" applyAlignment="1">
      <alignment horizontal="center" vertical="center" wrapText="1"/>
    </xf>
    <xf numFmtId="49" fontId="4" fillId="0" borderId="1" xfId="0" applyNumberFormat="1" applyFont="1" applyFill="1" applyBorder="1" applyAlignment="1">
      <alignment horizontal="center" vertical="center" wrapText="1"/>
    </xf>
    <xf numFmtId="0" fontId="0" fillId="0" borderId="0" xfId="0" applyFill="1" applyAlignment="1">
      <alignment vertical="center"/>
    </xf>
    <xf numFmtId="0" fontId="0" fillId="0" borderId="1" xfId="0" applyBorder="1" applyAlignment="1">
      <alignment vertical="center"/>
    </xf>
    <xf numFmtId="180" fontId="0" fillId="0" borderId="0" xfId="0" applyNumberFormat="1" applyAlignment="1">
      <alignment vertical="center"/>
    </xf>
    <xf numFmtId="180" fontId="4" fillId="0" borderId="1" xfId="0" applyNumberFormat="1" applyFont="1" applyFill="1" applyBorder="1" applyAlignment="1">
      <alignment horizontal="right" vertical="center" wrapText="1"/>
    </xf>
    <xf numFmtId="180" fontId="0" fillId="0" borderId="0" xfId="0" applyNumberFormat="1" applyAlignment="1">
      <alignment horizontal="right" vertical="center"/>
    </xf>
    <xf numFmtId="49" fontId="0" fillId="0" borderId="1" xfId="0" applyNumberFormat="1" applyBorder="1" applyAlignment="1">
      <alignment horizontal="center" vertical="center" wrapText="1"/>
    </xf>
    <xf numFmtId="0" fontId="0" fillId="0" borderId="1" xfId="0" applyBorder="1" applyAlignment="1">
      <alignment vertical="center" wrapText="1"/>
    </xf>
    <xf numFmtId="0" fontId="4" fillId="2" borderId="2" xfId="0"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180" fontId="4" fillId="2" borderId="3" xfId="0" applyNumberFormat="1" applyFont="1" applyFill="1" applyBorder="1" applyAlignment="1">
      <alignment horizontal="center" vertical="center" wrapText="1"/>
    </xf>
    <xf numFmtId="180" fontId="4" fillId="2" borderId="3" xfId="0" applyNumberFormat="1" applyFont="1" applyFill="1" applyBorder="1" applyAlignment="1">
      <alignment horizontal="right" vertical="center" wrapText="1"/>
    </xf>
    <xf numFmtId="3" fontId="4" fillId="2" borderId="3" xfId="0" applyNumberFormat="1" applyFont="1" applyFill="1" applyBorder="1" applyAlignment="1">
      <alignment horizontal="center" vertical="center" wrapText="1"/>
    </xf>
    <xf numFmtId="180" fontId="4" fillId="2" borderId="4" xfId="0" applyNumberFormat="1" applyFont="1" applyFill="1" applyBorder="1" applyAlignment="1">
      <alignment horizontal="center" vertical="center" wrapText="1"/>
    </xf>
    <xf numFmtId="0" fontId="0" fillId="0" borderId="1" xfId="0" applyFill="1" applyBorder="1" applyAlignment="1">
      <alignment horizontal="center" vertical="center"/>
    </xf>
    <xf numFmtId="180" fontId="9" fillId="0" borderId="1" xfId="0" applyNumberFormat="1" applyFont="1" applyBorder="1" applyAlignment="1">
      <alignment vertical="center" wrapText="1"/>
    </xf>
    <xf numFmtId="180" fontId="9" fillId="0" borderId="1" xfId="0" applyNumberFormat="1" applyFont="1" applyBorder="1" applyAlignment="1">
      <alignment horizontal="right" vertical="center" wrapText="1"/>
    </xf>
    <xf numFmtId="0" fontId="9" fillId="0" borderId="1" xfId="0" applyFont="1" applyBorder="1" applyAlignment="1">
      <alignment horizontal="center" vertical="center" wrapText="1"/>
    </xf>
    <xf numFmtId="3" fontId="9" fillId="0" borderId="1" xfId="0" applyNumberFormat="1" applyFont="1" applyBorder="1" applyAlignment="1">
      <alignment vertical="center"/>
    </xf>
    <xf numFmtId="180" fontId="9" fillId="0" borderId="1" xfId="0" applyNumberFormat="1" applyFont="1" applyBorder="1" applyAlignment="1">
      <alignment vertical="center"/>
    </xf>
    <xf numFmtId="180" fontId="9" fillId="0" borderId="1" xfId="0" applyNumberFormat="1" applyFont="1" applyFill="1" applyBorder="1" applyAlignment="1">
      <alignment vertical="center" wrapText="1"/>
    </xf>
    <xf numFmtId="180" fontId="9" fillId="0" borderId="1" xfId="0" applyNumberFormat="1" applyFont="1" applyFill="1" applyBorder="1" applyAlignment="1">
      <alignment horizontal="right" vertical="center" wrapText="1"/>
    </xf>
    <xf numFmtId="0" fontId="9" fillId="0" borderId="1" xfId="0" applyFont="1" applyFill="1" applyBorder="1" applyAlignment="1">
      <alignment horizontal="center" vertical="center" wrapText="1"/>
    </xf>
    <xf numFmtId="3" fontId="9" fillId="0" borderId="1" xfId="0" applyNumberFormat="1" applyFont="1" applyFill="1" applyBorder="1" applyAlignment="1">
      <alignment vertical="center"/>
    </xf>
    <xf numFmtId="180" fontId="9" fillId="0" borderId="1" xfId="0" applyNumberFormat="1" applyFont="1" applyFill="1" applyBorder="1" applyAlignment="1">
      <alignment vertical="center"/>
    </xf>
    <xf numFmtId="180" fontId="9" fillId="0" borderId="0" xfId="0" applyNumberFormat="1" applyFont="1" applyAlignment="1">
      <alignment horizontal="right" vertical="center"/>
    </xf>
    <xf numFmtId="0" fontId="9" fillId="0" borderId="1" xfId="0" applyFont="1" applyBorder="1" applyAlignment="1">
      <alignment vertical="center"/>
    </xf>
    <xf numFmtId="180" fontId="9" fillId="0" borderId="1" xfId="0" applyNumberFormat="1" applyFont="1" applyBorder="1" applyAlignment="1">
      <alignment horizontal="right" vertical="center"/>
    </xf>
    <xf numFmtId="0" fontId="0" fillId="0" borderId="5" xfId="0" applyFill="1" applyBorder="1" applyAlignment="1">
      <alignment horizontal="center" vertical="center"/>
    </xf>
    <xf numFmtId="49" fontId="4" fillId="0" borderId="5" xfId="0" applyNumberFormat="1" applyFont="1" applyFill="1" applyBorder="1" applyAlignment="1">
      <alignment horizontal="center" vertical="center" wrapText="1"/>
    </xf>
    <xf numFmtId="0" fontId="4" fillId="0" borderId="5" xfId="0" applyFont="1" applyFill="1" applyBorder="1" applyAlignment="1">
      <alignment vertical="center" wrapText="1"/>
    </xf>
    <xf numFmtId="180" fontId="9" fillId="0" borderId="5" xfId="0" applyNumberFormat="1" applyFont="1" applyFill="1" applyBorder="1" applyAlignment="1">
      <alignment vertical="center" wrapText="1"/>
    </xf>
    <xf numFmtId="180" fontId="9" fillId="0" borderId="5" xfId="0" applyNumberFormat="1" applyFont="1" applyFill="1" applyBorder="1" applyAlignment="1">
      <alignment horizontal="right" vertical="center" wrapText="1"/>
    </xf>
    <xf numFmtId="0" fontId="9" fillId="0" borderId="5" xfId="0" applyFont="1" applyFill="1" applyBorder="1" applyAlignment="1">
      <alignment horizontal="center" vertical="center" wrapText="1"/>
    </xf>
    <xf numFmtId="3" fontId="9" fillId="0" borderId="5" xfId="0" applyNumberFormat="1" applyFont="1" applyFill="1" applyBorder="1" applyAlignment="1">
      <alignment vertical="center"/>
    </xf>
    <xf numFmtId="180" fontId="9" fillId="0" borderId="5" xfId="0" applyNumberFormat="1" applyFont="1" applyFill="1" applyBorder="1" applyAlignment="1">
      <alignment vertical="center"/>
    </xf>
    <xf numFmtId="180" fontId="9" fillId="0" borderId="5" xfId="0" applyNumberFormat="1" applyFont="1" applyFill="1" applyBorder="1" applyAlignment="1">
      <alignment horizontal="center" vertical="center" wrapText="1"/>
    </xf>
    <xf numFmtId="0" fontId="0" fillId="0" borderId="6" xfId="0" applyBorder="1" applyAlignment="1">
      <alignment vertical="center"/>
    </xf>
    <xf numFmtId="49" fontId="4" fillId="0" borderId="6" xfId="0" applyNumberFormat="1" applyFont="1" applyBorder="1" applyAlignment="1">
      <alignment vertical="center" wrapText="1"/>
    </xf>
    <xf numFmtId="0" fontId="4" fillId="0" borderId="6" xfId="0" applyFont="1" applyBorder="1" applyAlignment="1">
      <alignment vertical="center" wrapText="1"/>
    </xf>
    <xf numFmtId="0" fontId="4" fillId="0" borderId="6" xfId="0" applyFont="1" applyBorder="1" applyAlignment="1">
      <alignment horizontal="center" vertical="center" wrapText="1"/>
    </xf>
    <xf numFmtId="180" fontId="9" fillId="0" borderId="6" xfId="0" applyNumberFormat="1" applyFont="1" applyBorder="1" applyAlignment="1">
      <alignment vertical="center" wrapText="1"/>
    </xf>
    <xf numFmtId="180" fontId="9" fillId="0" borderId="6" xfId="0" applyNumberFormat="1" applyFont="1" applyBorder="1" applyAlignment="1">
      <alignment horizontal="right" vertical="center" wrapText="1"/>
    </xf>
    <xf numFmtId="0" fontId="9" fillId="0" borderId="6" xfId="0" applyFont="1" applyBorder="1" applyAlignment="1">
      <alignment horizontal="center" vertical="center" wrapText="1"/>
    </xf>
    <xf numFmtId="3" fontId="9" fillId="0" borderId="6" xfId="0" applyNumberFormat="1" applyFont="1" applyBorder="1" applyAlignment="1">
      <alignment vertical="center"/>
    </xf>
    <xf numFmtId="180" fontId="9" fillId="0" borderId="6" xfId="0" applyNumberFormat="1" applyFont="1" applyBorder="1" applyAlignment="1">
      <alignment vertical="center"/>
    </xf>
    <xf numFmtId="49" fontId="4" fillId="0" borderId="6" xfId="0" applyNumberFormat="1" applyFont="1" applyBorder="1" applyAlignment="1">
      <alignment horizontal="center" vertical="center" wrapText="1"/>
    </xf>
    <xf numFmtId="0" fontId="5" fillId="0" borderId="6" xfId="0" applyFont="1" applyBorder="1" applyAlignment="1">
      <alignment vertical="center" wrapText="1"/>
    </xf>
    <xf numFmtId="180" fontId="9" fillId="0" borderId="6" xfId="0" applyNumberFormat="1" applyFont="1" applyBorder="1" applyAlignment="1">
      <alignment horizontal="center" vertical="center" wrapText="1"/>
    </xf>
    <xf numFmtId="0" fontId="0" fillId="0" borderId="6" xfId="0" applyBorder="1" applyAlignment="1">
      <alignment horizontal="center" vertical="center"/>
    </xf>
    <xf numFmtId="49" fontId="4" fillId="0" borderId="6" xfId="0" applyNumberFormat="1" applyFont="1" applyFill="1" applyBorder="1" applyAlignment="1">
      <alignment horizontal="center" vertical="center" wrapText="1"/>
    </xf>
    <xf numFmtId="0" fontId="4" fillId="0" borderId="6" xfId="0" applyFont="1" applyFill="1" applyBorder="1" applyAlignment="1">
      <alignment vertical="center" wrapText="1"/>
    </xf>
    <xf numFmtId="0" fontId="4" fillId="0" borderId="6" xfId="0" applyFont="1" applyFill="1" applyBorder="1" applyAlignment="1">
      <alignment horizontal="center" vertical="center" wrapText="1"/>
    </xf>
    <xf numFmtId="180" fontId="9" fillId="0" borderId="6" xfId="0" applyNumberFormat="1" applyFont="1" applyFill="1" applyBorder="1" applyAlignment="1">
      <alignment vertical="center" wrapText="1"/>
    </xf>
    <xf numFmtId="0" fontId="9" fillId="0" borderId="6" xfId="0" applyFont="1" applyFill="1" applyBorder="1" applyAlignment="1">
      <alignment horizontal="center" vertical="center" wrapText="1"/>
    </xf>
    <xf numFmtId="0" fontId="0" fillId="2" borderId="2" xfId="0" applyFill="1" applyBorder="1" applyAlignment="1">
      <alignment horizontal="center" vertical="center"/>
    </xf>
    <xf numFmtId="0" fontId="4" fillId="2" borderId="3" xfId="0" applyFont="1" applyFill="1" applyBorder="1" applyAlignment="1">
      <alignment vertical="center" wrapText="1"/>
    </xf>
    <xf numFmtId="180" fontId="9" fillId="2" borderId="3" xfId="0" applyNumberFormat="1" applyFont="1" applyFill="1" applyBorder="1" applyAlignment="1">
      <alignment vertical="center" wrapText="1"/>
    </xf>
    <xf numFmtId="180" fontId="9" fillId="2" borderId="3" xfId="0" applyNumberFormat="1" applyFont="1" applyFill="1" applyBorder="1" applyAlignment="1">
      <alignment horizontal="right" vertical="center" wrapText="1"/>
    </xf>
    <xf numFmtId="0" fontId="9" fillId="2" borderId="3" xfId="0" applyFont="1" applyFill="1" applyBorder="1" applyAlignment="1">
      <alignment horizontal="center" vertical="center" wrapText="1"/>
    </xf>
    <xf numFmtId="3" fontId="9" fillId="2" borderId="3" xfId="0" applyNumberFormat="1" applyFont="1" applyFill="1" applyBorder="1" applyAlignment="1">
      <alignment vertical="center"/>
    </xf>
    <xf numFmtId="180" fontId="9" fillId="2" borderId="3" xfId="0" applyNumberFormat="1" applyFont="1" applyFill="1" applyBorder="1" applyAlignment="1">
      <alignment vertical="center"/>
    </xf>
    <xf numFmtId="0" fontId="0" fillId="0" borderId="3" xfId="0" applyBorder="1" applyAlignment="1">
      <alignment vertical="center"/>
    </xf>
    <xf numFmtId="0" fontId="0" fillId="2" borderId="2" xfId="0" applyFill="1" applyBorder="1" applyAlignment="1">
      <alignment vertical="center"/>
    </xf>
    <xf numFmtId="0" fontId="0" fillId="0" borderId="3" xfId="0" applyFill="1" applyBorder="1" applyAlignment="1">
      <alignment vertical="center"/>
    </xf>
    <xf numFmtId="0" fontId="0" fillId="0" borderId="0" xfId="0" applyFont="1" applyAlignment="1">
      <alignment horizontal="center" vertical="center" wrapText="1"/>
    </xf>
    <xf numFmtId="0" fontId="9" fillId="0" borderId="6" xfId="0" applyFont="1" applyBorder="1" applyAlignment="1">
      <alignment horizontal="right" vertical="center" wrapText="1"/>
    </xf>
    <xf numFmtId="0" fontId="9" fillId="0" borderId="5" xfId="0" applyFont="1" applyFill="1" applyBorder="1" applyAlignment="1">
      <alignment horizontal="right"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7" fillId="0" borderId="1" xfId="0" applyFont="1" applyBorder="1" applyAlignment="1">
      <alignment horizontal="center" vertical="center" wrapText="1"/>
    </xf>
    <xf numFmtId="49" fontId="7" fillId="0" borderId="1" xfId="0" applyNumberFormat="1" applyFont="1" applyBorder="1" applyAlignment="1">
      <alignment horizontal="center" vertical="center" wrapText="1"/>
    </xf>
    <xf numFmtId="180" fontId="7" fillId="0" borderId="1" xfId="0" applyNumberFormat="1" applyFont="1" applyBorder="1" applyAlignment="1">
      <alignment horizontal="center" vertical="center" wrapText="1"/>
    </xf>
    <xf numFmtId="0" fontId="7" fillId="0" borderId="1" xfId="0"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Fill="1" applyBorder="1" applyAlignment="1">
      <alignment horizontal="center" vertical="center"/>
    </xf>
    <xf numFmtId="0" fontId="9" fillId="0" borderId="0" xfId="0" applyFont="1" applyAlignment="1">
      <alignment horizontal="center" vertical="center"/>
    </xf>
    <xf numFmtId="180" fontId="10" fillId="0" borderId="1" xfId="0" applyNumberFormat="1" applyFont="1" applyFill="1" applyBorder="1" applyAlignment="1">
      <alignment horizontal="right" vertical="center" wrapText="1"/>
    </xf>
    <xf numFmtId="180" fontId="10" fillId="0" borderId="1" xfId="0" applyNumberFormat="1" applyFont="1" applyBorder="1" applyAlignment="1">
      <alignment horizontal="right" vertical="center"/>
    </xf>
    <xf numFmtId="0" fontId="9"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180" fontId="4" fillId="2" borderId="1" xfId="0" applyNumberFormat="1"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xf>
    <xf numFmtId="0" fontId="4" fillId="2" borderId="1" xfId="0" applyFont="1" applyFill="1" applyBorder="1" applyAlignment="1">
      <alignment vertical="center" wrapText="1"/>
    </xf>
    <xf numFmtId="180" fontId="9" fillId="2" borderId="1" xfId="0" applyNumberFormat="1" applyFont="1" applyFill="1" applyBorder="1" applyAlignment="1">
      <alignment vertical="center" wrapText="1"/>
    </xf>
    <xf numFmtId="3" fontId="9" fillId="2" borderId="1" xfId="0" applyNumberFormat="1" applyFont="1" applyFill="1" applyBorder="1" applyAlignment="1">
      <alignment vertical="center"/>
    </xf>
    <xf numFmtId="180" fontId="9" fillId="2" borderId="1" xfId="0" applyNumberFormat="1" applyFont="1" applyFill="1" applyBorder="1" applyAlignment="1">
      <alignment vertical="center"/>
    </xf>
    <xf numFmtId="180" fontId="9" fillId="0" borderId="1" xfId="0" applyNumberFormat="1" applyFont="1" applyBorder="1" applyAlignment="1">
      <alignment horizontal="center" vertical="center" wrapText="1"/>
    </xf>
    <xf numFmtId="180" fontId="9" fillId="0" borderId="1" xfId="0" applyNumberFormat="1" applyFont="1" applyFill="1" applyBorder="1" applyAlignment="1">
      <alignment horizontal="center" vertical="center" wrapText="1"/>
    </xf>
    <xf numFmtId="0" fontId="9" fillId="0" borderId="1" xfId="0" applyFont="1" applyBorder="1" applyAlignment="1">
      <alignment horizontal="right" vertical="center" wrapText="1"/>
    </xf>
    <xf numFmtId="0" fontId="9" fillId="0" borderId="1" xfId="0" applyFont="1" applyFill="1" applyBorder="1" applyAlignment="1">
      <alignment horizontal="right" vertical="center" wrapText="1"/>
    </xf>
    <xf numFmtId="180" fontId="11" fillId="0" borderId="1" xfId="0" applyNumberFormat="1" applyFont="1" applyBorder="1" applyAlignment="1">
      <alignment vertical="center" wrapText="1"/>
    </xf>
    <xf numFmtId="0" fontId="11" fillId="0" borderId="1" xfId="0" applyFont="1" applyBorder="1" applyAlignment="1">
      <alignment horizontal="center" vertical="center" wrapText="1"/>
    </xf>
    <xf numFmtId="3" fontId="11" fillId="0" borderId="1" xfId="0" applyNumberFormat="1" applyFont="1" applyBorder="1" applyAlignment="1">
      <alignment vertical="center"/>
    </xf>
    <xf numFmtId="180" fontId="12" fillId="0" borderId="1" xfId="0" applyNumberFormat="1" applyFont="1" applyFill="1" applyBorder="1" applyAlignment="1">
      <alignment horizontal="right" vertical="center" wrapText="1"/>
    </xf>
    <xf numFmtId="180" fontId="13" fillId="2" borderId="1" xfId="0" applyNumberFormat="1" applyFont="1" applyFill="1" applyBorder="1" applyAlignment="1">
      <alignment horizontal="right" vertical="center" wrapText="1"/>
    </xf>
    <xf numFmtId="180" fontId="11" fillId="0" borderId="1" xfId="0" applyNumberFormat="1" applyFont="1" applyBorder="1" applyAlignment="1">
      <alignment horizontal="right" vertical="center" wrapText="1"/>
    </xf>
    <xf numFmtId="180" fontId="11" fillId="0" borderId="1" xfId="0" applyNumberFormat="1" applyFont="1" applyFill="1" applyBorder="1" applyAlignment="1">
      <alignment horizontal="right" vertical="center" wrapText="1"/>
    </xf>
    <xf numFmtId="180" fontId="11" fillId="2" borderId="1" xfId="0" applyNumberFormat="1" applyFont="1" applyFill="1" applyBorder="1" applyAlignment="1">
      <alignment horizontal="right" vertical="center" wrapText="1"/>
    </xf>
    <xf numFmtId="180" fontId="11" fillId="0" borderId="1" xfId="0" applyNumberFormat="1" applyFont="1" applyBorder="1" applyAlignment="1">
      <alignment horizontal="right" vertical="center"/>
    </xf>
    <xf numFmtId="180" fontId="11" fillId="0" borderId="1" xfId="0" applyNumberFormat="1" applyFont="1" applyFill="1" applyBorder="1" applyAlignment="1">
      <alignment vertical="center" wrapText="1"/>
    </xf>
    <xf numFmtId="180" fontId="14" fillId="0" borderId="1" xfId="0" applyNumberFormat="1" applyFont="1" applyFill="1" applyBorder="1" applyAlignment="1">
      <alignment horizontal="right" vertical="center" wrapText="1"/>
    </xf>
    <xf numFmtId="180" fontId="14" fillId="0" borderId="1" xfId="0" applyNumberFormat="1" applyFont="1" applyBorder="1" applyAlignment="1">
      <alignment horizontal="right" vertical="center"/>
    </xf>
    <xf numFmtId="3" fontId="13" fillId="0" borderId="0" xfId="0" applyNumberFormat="1" applyFont="1" applyAlignment="1">
      <alignment vertical="center"/>
    </xf>
    <xf numFmtId="180" fontId="15" fillId="0" borderId="0" xfId="0" applyNumberFormat="1" applyFont="1" applyAlignment="1">
      <alignment horizontal="right" vertical="center"/>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7" fillId="2"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4" fillId="0" borderId="1" xfId="0" applyFont="1" applyFill="1" applyBorder="1" applyAlignment="1">
      <alignment horizontal="center" vertical="center" wrapText="1"/>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41"/>
  <sheetViews>
    <sheetView zoomScale="85" zoomScaleNormal="85" zoomScaleSheetLayoutView="75" workbookViewId="0" topLeftCell="A1">
      <pane ySplit="2" topLeftCell="BM90" activePane="bottomLeft" state="frozen"/>
      <selection pane="topLeft" activeCell="A1" sqref="A1"/>
      <selection pane="bottomLeft" activeCell="L139" sqref="L139"/>
    </sheetView>
  </sheetViews>
  <sheetFormatPr defaultColWidth="9.00390625" defaultRowHeight="16.5"/>
  <cols>
    <col min="1" max="1" width="3.50390625" style="0" bestFit="1" customWidth="1"/>
    <col min="2" max="2" width="4.375" style="14" customWidth="1"/>
    <col min="3" max="3" width="19.875" style="81" customWidth="1"/>
    <col min="4" max="4" width="8.25390625" style="10" customWidth="1"/>
    <col min="5" max="5" width="39.875" style="2" customWidth="1"/>
    <col min="6" max="6" width="9.375" style="0" bestFit="1" customWidth="1"/>
    <col min="7" max="7" width="12.125" style="20" customWidth="1"/>
    <col min="8" max="8" width="4.875" style="0" hidden="1" customWidth="1"/>
    <col min="9" max="9" width="5.125" style="0" hidden="1" customWidth="1"/>
    <col min="10" max="10" width="12.75390625" style="9" customWidth="1"/>
    <col min="11" max="11" width="11.25390625" style="18" customWidth="1"/>
    <col min="12" max="12" width="11.00390625" style="0" bestFit="1" customWidth="1"/>
  </cols>
  <sheetData>
    <row r="1" spans="1:11" ht="20.25">
      <c r="A1" s="134" t="s">
        <v>331</v>
      </c>
      <c r="B1" s="134"/>
      <c r="C1" s="134"/>
      <c r="D1" s="134"/>
      <c r="E1" s="134"/>
      <c r="F1" s="134"/>
      <c r="G1" s="134"/>
      <c r="H1" s="134"/>
      <c r="I1" s="134"/>
      <c r="J1" s="134"/>
      <c r="K1" s="134"/>
    </row>
    <row r="2" spans="1:11" s="13" customFormat="1" ht="33">
      <c r="A2" s="6" t="s">
        <v>335</v>
      </c>
      <c r="B2" s="11" t="s">
        <v>133</v>
      </c>
      <c r="C2" s="6" t="s">
        <v>0</v>
      </c>
      <c r="D2" s="6" t="s">
        <v>268</v>
      </c>
      <c r="E2" s="6" t="s">
        <v>1</v>
      </c>
      <c r="F2" s="12" t="s">
        <v>85</v>
      </c>
      <c r="G2" s="19" t="s">
        <v>332</v>
      </c>
      <c r="H2" s="5" t="s">
        <v>238</v>
      </c>
      <c r="I2" s="5" t="s">
        <v>239</v>
      </c>
      <c r="J2" s="8" t="s">
        <v>333</v>
      </c>
      <c r="K2" s="12" t="s">
        <v>334</v>
      </c>
    </row>
    <row r="3" spans="1:11" s="13" customFormat="1" ht="19.5" customHeight="1">
      <c r="A3" s="23"/>
      <c r="B3" s="24"/>
      <c r="C3" s="129" t="s">
        <v>336</v>
      </c>
      <c r="D3" s="129"/>
      <c r="E3" s="25"/>
      <c r="F3" s="26"/>
      <c r="G3" s="27"/>
      <c r="H3" s="25"/>
      <c r="I3" s="25"/>
      <c r="J3" s="28"/>
      <c r="K3" s="29"/>
    </row>
    <row r="4" spans="1:11" ht="17.25">
      <c r="A4" s="7">
        <v>1</v>
      </c>
      <c r="B4" s="11" t="s">
        <v>142</v>
      </c>
      <c r="C4" s="6" t="s">
        <v>132</v>
      </c>
      <c r="D4" s="6" t="s">
        <v>269</v>
      </c>
      <c r="E4" s="1" t="s">
        <v>86</v>
      </c>
      <c r="F4" s="31">
        <v>44000</v>
      </c>
      <c r="G4" s="32">
        <v>44000</v>
      </c>
      <c r="H4" s="33"/>
      <c r="I4" s="33"/>
      <c r="J4" s="34">
        <f>G4*0.9</f>
        <v>39600</v>
      </c>
      <c r="K4" s="35">
        <f>G4*0.1</f>
        <v>4400</v>
      </c>
    </row>
    <row r="5" spans="1:11" ht="33">
      <c r="A5" s="7">
        <v>2</v>
      </c>
      <c r="B5" s="11" t="s">
        <v>145</v>
      </c>
      <c r="C5" s="6" t="s">
        <v>26</v>
      </c>
      <c r="D5" s="6" t="s">
        <v>270</v>
      </c>
      <c r="E5" s="1" t="s">
        <v>241</v>
      </c>
      <c r="F5" s="31">
        <v>190000</v>
      </c>
      <c r="G5" s="32">
        <v>190000</v>
      </c>
      <c r="H5" s="33"/>
      <c r="I5" s="33"/>
      <c r="J5" s="34">
        <f aca="true" t="shared" si="0" ref="J5:J14">G5*0.9</f>
        <v>171000</v>
      </c>
      <c r="K5" s="35">
        <f aca="true" t="shared" si="1" ref="K5:K14">G5*0.1</f>
        <v>19000</v>
      </c>
    </row>
    <row r="6" spans="1:11" ht="33">
      <c r="A6" s="7">
        <v>6</v>
      </c>
      <c r="B6" s="11" t="s">
        <v>141</v>
      </c>
      <c r="C6" s="6" t="s">
        <v>24</v>
      </c>
      <c r="D6" s="6" t="s">
        <v>296</v>
      </c>
      <c r="E6" s="1" t="s">
        <v>2</v>
      </c>
      <c r="F6" s="31">
        <v>190000</v>
      </c>
      <c r="G6" s="32">
        <v>190000</v>
      </c>
      <c r="H6" s="33" t="s">
        <v>387</v>
      </c>
      <c r="I6" s="33"/>
      <c r="J6" s="34">
        <f>G6*0.9</f>
        <v>171000</v>
      </c>
      <c r="K6" s="35">
        <f>G6*0.1</f>
        <v>19000</v>
      </c>
    </row>
    <row r="7" spans="1:11" ht="33">
      <c r="A7" s="7">
        <v>7</v>
      </c>
      <c r="B7" s="11" t="s">
        <v>143</v>
      </c>
      <c r="C7" s="6" t="s">
        <v>25</v>
      </c>
      <c r="D7" s="6" t="s">
        <v>297</v>
      </c>
      <c r="E7" s="1" t="s">
        <v>87</v>
      </c>
      <c r="F7" s="31">
        <v>232500</v>
      </c>
      <c r="G7" s="32">
        <v>200000</v>
      </c>
      <c r="H7" s="33" t="s">
        <v>387</v>
      </c>
      <c r="I7" s="33"/>
      <c r="J7" s="34">
        <f>G7*0.9</f>
        <v>180000</v>
      </c>
      <c r="K7" s="35">
        <f>G7*0.1</f>
        <v>20000</v>
      </c>
    </row>
    <row r="8" spans="1:11" ht="17.25">
      <c r="A8" s="7">
        <v>5</v>
      </c>
      <c r="B8" s="11" t="s">
        <v>144</v>
      </c>
      <c r="C8" s="6" t="s">
        <v>25</v>
      </c>
      <c r="D8" s="6" t="s">
        <v>282</v>
      </c>
      <c r="E8" s="1" t="s">
        <v>3</v>
      </c>
      <c r="F8" s="31">
        <v>200000</v>
      </c>
      <c r="G8" s="32">
        <v>200000</v>
      </c>
      <c r="H8" s="33"/>
      <c r="I8" s="33"/>
      <c r="J8" s="34">
        <f>G8*0.9</f>
        <v>180000</v>
      </c>
      <c r="K8" s="35">
        <f>G8*0.1</f>
        <v>20000</v>
      </c>
    </row>
    <row r="9" spans="1:11" ht="37.5" customHeight="1">
      <c r="A9" s="7">
        <v>3</v>
      </c>
      <c r="B9" s="11" t="s">
        <v>147</v>
      </c>
      <c r="C9" s="6" t="s">
        <v>28</v>
      </c>
      <c r="D9" s="6" t="s">
        <v>271</v>
      </c>
      <c r="E9" s="1" t="s">
        <v>88</v>
      </c>
      <c r="F9" s="31">
        <v>200000</v>
      </c>
      <c r="G9" s="32">
        <v>200000</v>
      </c>
      <c r="H9" s="33"/>
      <c r="I9" s="33"/>
      <c r="J9" s="34">
        <f t="shared" si="0"/>
        <v>180000</v>
      </c>
      <c r="K9" s="35">
        <f t="shared" si="1"/>
        <v>20000</v>
      </c>
    </row>
    <row r="10" spans="1:11" ht="53.25" customHeight="1">
      <c r="A10" s="7">
        <v>4</v>
      </c>
      <c r="B10" s="11" t="s">
        <v>150</v>
      </c>
      <c r="C10" s="6" t="s">
        <v>31</v>
      </c>
      <c r="D10" s="6" t="s">
        <v>249</v>
      </c>
      <c r="E10" s="1" t="s">
        <v>350</v>
      </c>
      <c r="F10" s="31">
        <v>180000</v>
      </c>
      <c r="G10" s="32">
        <v>180000</v>
      </c>
      <c r="H10" s="33"/>
      <c r="I10" s="33"/>
      <c r="J10" s="34">
        <f t="shared" si="0"/>
        <v>162000</v>
      </c>
      <c r="K10" s="35">
        <f t="shared" si="1"/>
        <v>18000</v>
      </c>
    </row>
    <row r="11" spans="1:11" ht="33">
      <c r="A11" s="7">
        <v>8</v>
      </c>
      <c r="B11" s="11" t="s">
        <v>146</v>
      </c>
      <c r="C11" s="6" t="s">
        <v>27</v>
      </c>
      <c r="D11" s="6" t="s">
        <v>306</v>
      </c>
      <c r="E11" s="1" t="s">
        <v>4</v>
      </c>
      <c r="F11" s="31">
        <v>30000</v>
      </c>
      <c r="G11" s="32">
        <v>30000</v>
      </c>
      <c r="H11" s="33" t="s">
        <v>387</v>
      </c>
      <c r="I11" s="33"/>
      <c r="J11" s="34">
        <f t="shared" si="0"/>
        <v>27000</v>
      </c>
      <c r="K11" s="35">
        <f t="shared" si="1"/>
        <v>3000</v>
      </c>
    </row>
    <row r="12" spans="1:11" ht="33">
      <c r="A12" s="7">
        <v>9</v>
      </c>
      <c r="B12" s="11" t="s">
        <v>148</v>
      </c>
      <c r="C12" s="6" t="s">
        <v>29</v>
      </c>
      <c r="D12" s="6" t="s">
        <v>248</v>
      </c>
      <c r="E12" s="1" t="s">
        <v>5</v>
      </c>
      <c r="F12" s="31">
        <v>250000</v>
      </c>
      <c r="G12" s="32">
        <v>200000</v>
      </c>
      <c r="H12" s="33" t="s">
        <v>387</v>
      </c>
      <c r="I12" s="33"/>
      <c r="J12" s="34">
        <f t="shared" si="0"/>
        <v>180000</v>
      </c>
      <c r="K12" s="35">
        <f t="shared" si="1"/>
        <v>20000</v>
      </c>
    </row>
    <row r="13" spans="1:11" ht="33">
      <c r="A13" s="7">
        <v>10</v>
      </c>
      <c r="B13" s="11" t="s">
        <v>149</v>
      </c>
      <c r="C13" s="6" t="s">
        <v>30</v>
      </c>
      <c r="D13" s="6" t="s">
        <v>307</v>
      </c>
      <c r="E13" s="1" t="s">
        <v>6</v>
      </c>
      <c r="F13" s="31">
        <v>272500</v>
      </c>
      <c r="G13" s="32">
        <v>200000</v>
      </c>
      <c r="H13" s="33" t="s">
        <v>387</v>
      </c>
      <c r="I13" s="33"/>
      <c r="J13" s="34">
        <f t="shared" si="0"/>
        <v>180000</v>
      </c>
      <c r="K13" s="35">
        <f t="shared" si="1"/>
        <v>20000</v>
      </c>
    </row>
    <row r="14" spans="1:11" ht="17.25">
      <c r="A14" s="7">
        <v>11</v>
      </c>
      <c r="B14" s="11" t="s">
        <v>151</v>
      </c>
      <c r="C14" s="6" t="s">
        <v>32</v>
      </c>
      <c r="D14" s="6" t="s">
        <v>308</v>
      </c>
      <c r="E14" s="1" t="s">
        <v>89</v>
      </c>
      <c r="F14" s="31">
        <v>100000</v>
      </c>
      <c r="G14" s="32">
        <v>100000</v>
      </c>
      <c r="H14" s="33" t="s">
        <v>387</v>
      </c>
      <c r="I14" s="33"/>
      <c r="J14" s="34">
        <f t="shared" si="0"/>
        <v>90000</v>
      </c>
      <c r="K14" s="35">
        <f t="shared" si="1"/>
        <v>10000</v>
      </c>
    </row>
    <row r="15" spans="1:11" s="16" customFormat="1" ht="17.25">
      <c r="A15" s="44"/>
      <c r="B15" s="45"/>
      <c r="C15" s="132" t="s">
        <v>354</v>
      </c>
      <c r="D15" s="133"/>
      <c r="E15" s="46"/>
      <c r="F15" s="47"/>
      <c r="G15" s="48">
        <f>SUM(G4:G14)</f>
        <v>1734000</v>
      </c>
      <c r="H15" s="48">
        <f>SUM(H4:H14)</f>
        <v>0</v>
      </c>
      <c r="I15" s="48">
        <f>SUM(I4:I14)</f>
        <v>0</v>
      </c>
      <c r="J15" s="48">
        <f>SUM(J4:J14)</f>
        <v>1560600</v>
      </c>
      <c r="K15" s="48">
        <f>SUM(K4:K14)</f>
        <v>173400</v>
      </c>
    </row>
    <row r="16" spans="1:11" s="78" customFormat="1" ht="17.25">
      <c r="A16" s="71"/>
      <c r="B16" s="24"/>
      <c r="C16" s="129" t="s">
        <v>355</v>
      </c>
      <c r="D16" s="129"/>
      <c r="E16" s="72"/>
      <c r="F16" s="73"/>
      <c r="G16" s="74"/>
      <c r="H16" s="75"/>
      <c r="I16" s="75"/>
      <c r="J16" s="76"/>
      <c r="K16" s="77"/>
    </row>
    <row r="17" spans="1:11" ht="33">
      <c r="A17" s="17">
        <v>14</v>
      </c>
      <c r="B17" s="3" t="s">
        <v>154</v>
      </c>
      <c r="C17" s="6" t="s">
        <v>341</v>
      </c>
      <c r="D17" s="6" t="s">
        <v>343</v>
      </c>
      <c r="E17" s="1" t="s">
        <v>342</v>
      </c>
      <c r="F17" s="31">
        <v>181230</v>
      </c>
      <c r="G17" s="32">
        <v>181230</v>
      </c>
      <c r="H17" s="33"/>
      <c r="I17" s="33"/>
      <c r="J17" s="34">
        <f>G17*0.9</f>
        <v>163107</v>
      </c>
      <c r="K17" s="35">
        <f>G17*0.1</f>
        <v>18123</v>
      </c>
    </row>
    <row r="18" spans="1:11" s="16" customFormat="1" ht="16.5" customHeight="1">
      <c r="A18" s="30"/>
      <c r="B18" s="15"/>
      <c r="C18" s="125" t="s">
        <v>357</v>
      </c>
      <c r="D18" s="126"/>
      <c r="E18" s="4"/>
      <c r="F18" s="36"/>
      <c r="G18" s="37">
        <f>SUM(G17:G17)</f>
        <v>181230</v>
      </c>
      <c r="H18" s="38"/>
      <c r="I18" s="38"/>
      <c r="J18" s="39">
        <f>G18*0.9</f>
        <v>163107</v>
      </c>
      <c r="K18" s="40">
        <f>G18*0.1</f>
        <v>18123</v>
      </c>
    </row>
    <row r="19" spans="1:11" s="78" customFormat="1" ht="17.25">
      <c r="A19" s="79"/>
      <c r="B19" s="24"/>
      <c r="C19" s="129" t="s">
        <v>356</v>
      </c>
      <c r="D19" s="129"/>
      <c r="E19" s="25"/>
      <c r="F19" s="73"/>
      <c r="G19" s="74"/>
      <c r="H19" s="75"/>
      <c r="I19" s="75"/>
      <c r="J19" s="76"/>
      <c r="K19" s="77"/>
    </row>
    <row r="20" spans="1:11" ht="33">
      <c r="A20" s="53">
        <v>15</v>
      </c>
      <c r="B20" s="62" t="s">
        <v>155</v>
      </c>
      <c r="C20" s="56" t="s">
        <v>33</v>
      </c>
      <c r="D20" s="56" t="s">
        <v>298</v>
      </c>
      <c r="E20" s="55" t="s">
        <v>7</v>
      </c>
      <c r="F20" s="57">
        <v>236400</v>
      </c>
      <c r="G20" s="58">
        <v>230000</v>
      </c>
      <c r="H20" s="59" t="s">
        <v>240</v>
      </c>
      <c r="I20" s="59"/>
      <c r="J20" s="60">
        <f>G20*0.9</f>
        <v>207000</v>
      </c>
      <c r="K20" s="61">
        <f>G20*0.1</f>
        <v>23000</v>
      </c>
    </row>
    <row r="21" spans="1:11" s="16" customFormat="1" ht="17.25">
      <c r="A21" s="44"/>
      <c r="B21" s="45"/>
      <c r="C21" s="130" t="s">
        <v>349</v>
      </c>
      <c r="D21" s="131"/>
      <c r="E21" s="46"/>
      <c r="F21" s="47"/>
      <c r="G21" s="48">
        <f>SUM(G20)</f>
        <v>230000</v>
      </c>
      <c r="H21" s="49"/>
      <c r="I21" s="49"/>
      <c r="J21" s="50">
        <f>G21*0.9</f>
        <v>207000</v>
      </c>
      <c r="K21" s="51">
        <f>G21*0.1</f>
        <v>23000</v>
      </c>
    </row>
    <row r="22" spans="1:11" s="78" customFormat="1" ht="17.25">
      <c r="A22" s="71"/>
      <c r="B22" s="24"/>
      <c r="C22" s="129" t="s">
        <v>358</v>
      </c>
      <c r="D22" s="129"/>
      <c r="E22" s="72"/>
      <c r="F22" s="73"/>
      <c r="G22" s="74"/>
      <c r="H22" s="75"/>
      <c r="I22" s="75"/>
      <c r="J22" s="76"/>
      <c r="K22" s="77"/>
    </row>
    <row r="23" spans="1:11" ht="33">
      <c r="A23" s="53">
        <v>16</v>
      </c>
      <c r="B23" s="62" t="s">
        <v>158</v>
      </c>
      <c r="C23" s="56" t="s">
        <v>35</v>
      </c>
      <c r="D23" s="56" t="s">
        <v>250</v>
      </c>
      <c r="E23" s="55" t="s">
        <v>234</v>
      </c>
      <c r="F23" s="57">
        <v>200000</v>
      </c>
      <c r="G23" s="57">
        <v>200000</v>
      </c>
      <c r="H23" s="59"/>
      <c r="I23" s="59"/>
      <c r="J23" s="60">
        <f>G23*0.5</f>
        <v>100000</v>
      </c>
      <c r="K23" s="60">
        <f>G23*0.5</f>
        <v>100000</v>
      </c>
    </row>
    <row r="24" spans="1:11" ht="36.75" customHeight="1">
      <c r="A24" s="7">
        <v>17</v>
      </c>
      <c r="B24" s="11" t="s">
        <v>159</v>
      </c>
      <c r="C24" s="6" t="s">
        <v>35</v>
      </c>
      <c r="D24" s="6" t="s">
        <v>310</v>
      </c>
      <c r="E24" s="1" t="s">
        <v>93</v>
      </c>
      <c r="F24" s="31">
        <v>200000</v>
      </c>
      <c r="G24" s="31">
        <v>200000</v>
      </c>
      <c r="H24" s="33" t="s">
        <v>240</v>
      </c>
      <c r="I24" s="33"/>
      <c r="J24" s="34">
        <f aca="true" t="shared" si="2" ref="J24:J31">G24*0.5</f>
        <v>100000</v>
      </c>
      <c r="K24" s="34">
        <f aca="true" t="shared" si="3" ref="K24:K31">G24*0.5</f>
        <v>100000</v>
      </c>
    </row>
    <row r="25" spans="1:11" ht="17.25">
      <c r="A25" s="17">
        <v>18</v>
      </c>
      <c r="B25" s="11" t="s">
        <v>161</v>
      </c>
      <c r="C25" s="6" t="s">
        <v>37</v>
      </c>
      <c r="D25" s="6" t="s">
        <v>311</v>
      </c>
      <c r="E25" s="1" t="s">
        <v>94</v>
      </c>
      <c r="F25" s="31">
        <v>760199</v>
      </c>
      <c r="G25" s="32">
        <v>230000</v>
      </c>
      <c r="H25" s="33" t="s">
        <v>240</v>
      </c>
      <c r="I25" s="33"/>
      <c r="J25" s="34">
        <f t="shared" si="2"/>
        <v>115000</v>
      </c>
      <c r="K25" s="34">
        <f t="shared" si="3"/>
        <v>115000</v>
      </c>
    </row>
    <row r="26" spans="1:11" ht="33">
      <c r="A26" s="7">
        <v>23</v>
      </c>
      <c r="B26" s="11" t="s">
        <v>157</v>
      </c>
      <c r="C26" s="6" t="s">
        <v>34</v>
      </c>
      <c r="D26" s="6" t="s">
        <v>299</v>
      </c>
      <c r="E26" s="1" t="s">
        <v>92</v>
      </c>
      <c r="F26" s="31">
        <v>200000</v>
      </c>
      <c r="G26" s="31">
        <v>230000</v>
      </c>
      <c r="H26" s="33" t="s">
        <v>240</v>
      </c>
      <c r="I26" s="33"/>
      <c r="J26" s="34">
        <f t="shared" si="2"/>
        <v>115000</v>
      </c>
      <c r="K26" s="34">
        <f t="shared" si="3"/>
        <v>115000</v>
      </c>
    </row>
    <row r="27" spans="1:11" ht="21.75" customHeight="1">
      <c r="A27" s="17">
        <v>24</v>
      </c>
      <c r="B27" s="11" t="s">
        <v>160</v>
      </c>
      <c r="C27" s="6" t="s">
        <v>36</v>
      </c>
      <c r="D27" s="6" t="s">
        <v>300</v>
      </c>
      <c r="E27" s="1" t="s">
        <v>8</v>
      </c>
      <c r="F27" s="31">
        <v>299700</v>
      </c>
      <c r="G27" s="31">
        <v>230000</v>
      </c>
      <c r="H27" s="33" t="s">
        <v>240</v>
      </c>
      <c r="I27" s="33"/>
      <c r="J27" s="34">
        <f t="shared" si="2"/>
        <v>115000</v>
      </c>
      <c r="K27" s="34">
        <f t="shared" si="3"/>
        <v>115000</v>
      </c>
    </row>
    <row r="28" spans="1:11" ht="23.25" customHeight="1">
      <c r="A28" s="7">
        <v>19</v>
      </c>
      <c r="B28" s="11" t="s">
        <v>163</v>
      </c>
      <c r="C28" s="6" t="s">
        <v>38</v>
      </c>
      <c r="D28" s="6" t="s">
        <v>251</v>
      </c>
      <c r="E28" s="1" t="s">
        <v>95</v>
      </c>
      <c r="F28" s="31">
        <v>200000</v>
      </c>
      <c r="G28" s="31">
        <v>200000</v>
      </c>
      <c r="H28" s="33"/>
      <c r="I28" s="33"/>
      <c r="J28" s="34">
        <f t="shared" si="2"/>
        <v>100000</v>
      </c>
      <c r="K28" s="34">
        <f t="shared" si="3"/>
        <v>100000</v>
      </c>
    </row>
    <row r="29" spans="1:11" ht="35.25" customHeight="1">
      <c r="A29" s="17">
        <v>20</v>
      </c>
      <c r="B29" s="11" t="s">
        <v>165</v>
      </c>
      <c r="C29" s="6" t="s">
        <v>40</v>
      </c>
      <c r="D29" s="6" t="s">
        <v>252</v>
      </c>
      <c r="E29" s="1" t="s">
        <v>9</v>
      </c>
      <c r="F29" s="31">
        <v>200000</v>
      </c>
      <c r="G29" s="31">
        <v>200000</v>
      </c>
      <c r="H29" s="33"/>
      <c r="I29" s="33"/>
      <c r="J29" s="34">
        <f t="shared" si="2"/>
        <v>100000</v>
      </c>
      <c r="K29" s="34">
        <f t="shared" si="3"/>
        <v>100000</v>
      </c>
    </row>
    <row r="30" spans="1:11" ht="21.75" customHeight="1">
      <c r="A30" s="7">
        <v>21</v>
      </c>
      <c r="B30" s="11" t="s">
        <v>166</v>
      </c>
      <c r="C30" s="6" t="s">
        <v>41</v>
      </c>
      <c r="D30" s="6" t="s">
        <v>284</v>
      </c>
      <c r="E30" s="1" t="s">
        <v>97</v>
      </c>
      <c r="F30" s="31">
        <v>247200</v>
      </c>
      <c r="G30" s="31">
        <v>200000</v>
      </c>
      <c r="H30" s="33"/>
      <c r="I30" s="33"/>
      <c r="J30" s="34">
        <f t="shared" si="2"/>
        <v>100000</v>
      </c>
      <c r="K30" s="34">
        <f t="shared" si="3"/>
        <v>100000</v>
      </c>
    </row>
    <row r="31" spans="1:11" ht="39" customHeight="1">
      <c r="A31" s="17">
        <v>22</v>
      </c>
      <c r="B31" s="11" t="s">
        <v>164</v>
      </c>
      <c r="C31" s="6" t="s">
        <v>39</v>
      </c>
      <c r="D31" s="6" t="s">
        <v>313</v>
      </c>
      <c r="E31" s="1" t="s">
        <v>96</v>
      </c>
      <c r="F31" s="31">
        <v>200000</v>
      </c>
      <c r="G31" s="31">
        <v>200000</v>
      </c>
      <c r="H31" s="33" t="s">
        <v>240</v>
      </c>
      <c r="I31" s="33"/>
      <c r="J31" s="34">
        <f t="shared" si="2"/>
        <v>100000</v>
      </c>
      <c r="K31" s="34">
        <f t="shared" si="3"/>
        <v>100000</v>
      </c>
    </row>
    <row r="32" spans="1:11" s="16" customFormat="1" ht="17.25">
      <c r="A32" s="44"/>
      <c r="B32" s="45"/>
      <c r="C32" s="132" t="s">
        <v>357</v>
      </c>
      <c r="D32" s="133"/>
      <c r="E32" s="46"/>
      <c r="F32" s="47"/>
      <c r="G32" s="48">
        <f>SUM(G23:G31)</f>
        <v>1890000</v>
      </c>
      <c r="H32" s="48">
        <f>SUM(H23:H31)</f>
        <v>0</v>
      </c>
      <c r="I32" s="48">
        <f>SUM(I23:I31)</f>
        <v>0</v>
      </c>
      <c r="J32" s="48">
        <f>SUM(J23:J31)</f>
        <v>945000</v>
      </c>
      <c r="K32" s="48">
        <f>SUM(K23:K31)</f>
        <v>945000</v>
      </c>
    </row>
    <row r="33" spans="1:11" s="78" customFormat="1" ht="17.25">
      <c r="A33" s="79"/>
      <c r="B33" s="24"/>
      <c r="C33" s="129" t="s">
        <v>359</v>
      </c>
      <c r="D33" s="129"/>
      <c r="E33" s="72"/>
      <c r="F33" s="73"/>
      <c r="G33" s="74"/>
      <c r="H33" s="75"/>
      <c r="I33" s="75"/>
      <c r="J33" s="76"/>
      <c r="K33" s="77"/>
    </row>
    <row r="34" spans="1:11" ht="33">
      <c r="A34" s="17">
        <v>27</v>
      </c>
      <c r="B34" s="11" t="s">
        <v>168</v>
      </c>
      <c r="C34" s="6" t="s">
        <v>42</v>
      </c>
      <c r="D34" s="6" t="s">
        <v>314</v>
      </c>
      <c r="E34" s="1" t="s">
        <v>229</v>
      </c>
      <c r="F34" s="31">
        <v>200000</v>
      </c>
      <c r="G34" s="32">
        <v>200000</v>
      </c>
      <c r="H34" s="33" t="s">
        <v>240</v>
      </c>
      <c r="I34" s="33"/>
      <c r="J34" s="34">
        <f aca="true" t="shared" si="4" ref="J34:J39">G34*0.9</f>
        <v>180000</v>
      </c>
      <c r="K34" s="35">
        <f aca="true" t="shared" si="5" ref="K34:K39">G34*0.1</f>
        <v>20000</v>
      </c>
    </row>
    <row r="35" spans="1:11" ht="33">
      <c r="A35" s="53">
        <v>25</v>
      </c>
      <c r="B35" s="62" t="s">
        <v>169</v>
      </c>
      <c r="C35" s="56" t="s">
        <v>43</v>
      </c>
      <c r="D35" s="56" t="s">
        <v>253</v>
      </c>
      <c r="E35" s="55" t="s">
        <v>98</v>
      </c>
      <c r="F35" s="57">
        <v>250000</v>
      </c>
      <c r="G35" s="58">
        <v>200000</v>
      </c>
      <c r="H35" s="59"/>
      <c r="I35" s="59"/>
      <c r="J35" s="60">
        <f t="shared" si="4"/>
        <v>180000</v>
      </c>
      <c r="K35" s="61">
        <f t="shared" si="5"/>
        <v>20000</v>
      </c>
    </row>
    <row r="36" spans="1:11" ht="17.25">
      <c r="A36" s="17">
        <v>26</v>
      </c>
      <c r="B36" s="11" t="s">
        <v>171</v>
      </c>
      <c r="C36" s="6" t="s">
        <v>43</v>
      </c>
      <c r="D36" s="6" t="s">
        <v>253</v>
      </c>
      <c r="E36" s="1" t="s">
        <v>10</v>
      </c>
      <c r="F36" s="31">
        <v>250000</v>
      </c>
      <c r="G36" s="32">
        <v>200000</v>
      </c>
      <c r="H36" s="33"/>
      <c r="I36" s="33"/>
      <c r="J36" s="34">
        <f t="shared" si="4"/>
        <v>180000</v>
      </c>
      <c r="K36" s="35">
        <f t="shared" si="5"/>
        <v>20000</v>
      </c>
    </row>
    <row r="37" spans="1:11" ht="17.25">
      <c r="A37" s="17">
        <v>28</v>
      </c>
      <c r="B37" s="11" t="s">
        <v>170</v>
      </c>
      <c r="C37" s="6" t="s">
        <v>43</v>
      </c>
      <c r="D37" s="6" t="s">
        <v>315</v>
      </c>
      <c r="E37" s="1" t="s">
        <v>99</v>
      </c>
      <c r="F37" s="31">
        <v>200000</v>
      </c>
      <c r="G37" s="32">
        <v>200000</v>
      </c>
      <c r="H37" s="33" t="s">
        <v>240</v>
      </c>
      <c r="I37" s="33"/>
      <c r="J37" s="34">
        <f t="shared" si="4"/>
        <v>180000</v>
      </c>
      <c r="K37" s="35">
        <f t="shared" si="5"/>
        <v>20000</v>
      </c>
    </row>
    <row r="38" spans="1:11" ht="17.25">
      <c r="A38" s="17">
        <v>29</v>
      </c>
      <c r="B38" s="11" t="s">
        <v>172</v>
      </c>
      <c r="C38" s="6" t="s">
        <v>44</v>
      </c>
      <c r="D38" s="6" t="s">
        <v>316</v>
      </c>
      <c r="E38" s="1" t="s">
        <v>11</v>
      </c>
      <c r="F38" s="31">
        <v>200000</v>
      </c>
      <c r="G38" s="32">
        <v>200000</v>
      </c>
      <c r="H38" s="33" t="s">
        <v>240</v>
      </c>
      <c r="I38" s="33"/>
      <c r="J38" s="34">
        <f t="shared" si="4"/>
        <v>180000</v>
      </c>
      <c r="K38" s="35">
        <f t="shared" si="5"/>
        <v>20000</v>
      </c>
    </row>
    <row r="39" spans="1:11" s="16" customFormat="1" ht="17.25">
      <c r="A39" s="30"/>
      <c r="B39" s="15"/>
      <c r="C39" s="125" t="s">
        <v>357</v>
      </c>
      <c r="D39" s="126"/>
      <c r="E39" s="4"/>
      <c r="F39" s="36"/>
      <c r="G39" s="37">
        <f>SUM(G34:G38)</f>
        <v>1000000</v>
      </c>
      <c r="H39" s="38"/>
      <c r="I39" s="38"/>
      <c r="J39" s="39">
        <f t="shared" si="4"/>
        <v>900000</v>
      </c>
      <c r="K39" s="40">
        <f t="shared" si="5"/>
        <v>100000</v>
      </c>
    </row>
    <row r="40" spans="1:11" s="78" customFormat="1" ht="17.25">
      <c r="A40" s="79"/>
      <c r="B40" s="24"/>
      <c r="C40" s="129" t="s">
        <v>360</v>
      </c>
      <c r="D40" s="129"/>
      <c r="E40" s="72"/>
      <c r="F40" s="73"/>
      <c r="G40" s="74"/>
      <c r="H40" s="75"/>
      <c r="I40" s="75"/>
      <c r="J40" s="76"/>
      <c r="K40" s="77"/>
    </row>
    <row r="41" spans="1:11" ht="33">
      <c r="A41" s="63">
        <v>30</v>
      </c>
      <c r="B41" s="54" t="s">
        <v>346</v>
      </c>
      <c r="C41" s="56" t="s">
        <v>45</v>
      </c>
      <c r="D41" s="56" t="s">
        <v>347</v>
      </c>
      <c r="E41" s="55" t="s">
        <v>101</v>
      </c>
      <c r="F41" s="57">
        <v>210000</v>
      </c>
      <c r="G41" s="58">
        <v>200000</v>
      </c>
      <c r="H41" s="59" t="s">
        <v>344</v>
      </c>
      <c r="I41" s="59"/>
      <c r="J41" s="59">
        <f>G41*0.9</f>
        <v>180000</v>
      </c>
      <c r="K41" s="64">
        <f>G41*0.1</f>
        <v>20000</v>
      </c>
    </row>
    <row r="42" spans="1:11" s="16" customFormat="1" ht="17.25">
      <c r="A42" s="44"/>
      <c r="B42" s="45"/>
      <c r="C42" s="132" t="s">
        <v>357</v>
      </c>
      <c r="D42" s="133"/>
      <c r="E42" s="46"/>
      <c r="F42" s="47"/>
      <c r="G42" s="48">
        <f>SUM(G41)</f>
        <v>200000</v>
      </c>
      <c r="H42" s="49"/>
      <c r="I42" s="49"/>
      <c r="J42" s="49">
        <f>G42*0.9</f>
        <v>180000</v>
      </c>
      <c r="K42" s="52">
        <f>G42*0.1</f>
        <v>20000</v>
      </c>
    </row>
    <row r="43" spans="1:11" s="78" customFormat="1" ht="17.25">
      <c r="A43" s="79"/>
      <c r="B43" s="24"/>
      <c r="C43" s="129" t="s">
        <v>361</v>
      </c>
      <c r="D43" s="129"/>
      <c r="E43" s="72"/>
      <c r="F43" s="73"/>
      <c r="G43" s="74"/>
      <c r="H43" s="75"/>
      <c r="I43" s="75"/>
      <c r="J43" s="76"/>
      <c r="K43" s="77"/>
    </row>
    <row r="44" spans="1:11" ht="17.25">
      <c r="A44" s="53">
        <v>31</v>
      </c>
      <c r="B44" s="62" t="s">
        <v>174</v>
      </c>
      <c r="C44" s="56" t="s">
        <v>244</v>
      </c>
      <c r="D44" s="56" t="s">
        <v>317</v>
      </c>
      <c r="E44" s="55" t="s">
        <v>135</v>
      </c>
      <c r="F44" s="57">
        <v>414000</v>
      </c>
      <c r="G44" s="58">
        <v>200000</v>
      </c>
      <c r="H44" s="59" t="s">
        <v>240</v>
      </c>
      <c r="I44" s="59"/>
      <c r="J44" s="60">
        <f>G44*0.9</f>
        <v>180000</v>
      </c>
      <c r="K44" s="61">
        <f>G44*0.1</f>
        <v>20000</v>
      </c>
    </row>
    <row r="45" spans="1:11" ht="33">
      <c r="A45" s="17">
        <v>32</v>
      </c>
      <c r="B45" s="11" t="s">
        <v>175</v>
      </c>
      <c r="C45" s="6" t="s">
        <v>245</v>
      </c>
      <c r="D45" s="6" t="s">
        <v>318</v>
      </c>
      <c r="E45" s="1" t="s">
        <v>136</v>
      </c>
      <c r="F45" s="31">
        <v>143500</v>
      </c>
      <c r="G45" s="31">
        <v>143500</v>
      </c>
      <c r="H45" s="33" t="s">
        <v>240</v>
      </c>
      <c r="I45" s="33"/>
      <c r="J45" s="34">
        <f>G45*0.9</f>
        <v>129150</v>
      </c>
      <c r="K45" s="35">
        <f>G45*0.1</f>
        <v>14350</v>
      </c>
    </row>
    <row r="46" spans="1:11" s="16" customFormat="1" ht="17.25">
      <c r="A46" s="44"/>
      <c r="B46" s="45"/>
      <c r="C46" s="132" t="s">
        <v>357</v>
      </c>
      <c r="D46" s="133"/>
      <c r="E46" s="46"/>
      <c r="F46" s="47"/>
      <c r="G46" s="48">
        <f>SUM(G44:G45)</f>
        <v>343500</v>
      </c>
      <c r="H46" s="48">
        <f>SUM(H44:H45)</f>
        <v>0</v>
      </c>
      <c r="I46" s="48">
        <f>SUM(I44:I45)</f>
        <v>0</v>
      </c>
      <c r="J46" s="48">
        <f>SUM(J44:J45)</f>
        <v>309150</v>
      </c>
      <c r="K46" s="48">
        <f>SUM(K44:K45)</f>
        <v>34350</v>
      </c>
    </row>
    <row r="47" spans="1:11" s="78" customFormat="1" ht="17.25">
      <c r="A47" s="79"/>
      <c r="B47" s="24"/>
      <c r="C47" s="129" t="s">
        <v>362</v>
      </c>
      <c r="D47" s="129"/>
      <c r="E47" s="72"/>
      <c r="F47" s="73"/>
      <c r="G47" s="74"/>
      <c r="H47" s="75"/>
      <c r="I47" s="75"/>
      <c r="J47" s="76"/>
      <c r="K47" s="77"/>
    </row>
    <row r="48" spans="1:11" ht="33">
      <c r="A48" s="53">
        <v>33</v>
      </c>
      <c r="B48" s="62" t="s">
        <v>176</v>
      </c>
      <c r="C48" s="56" t="s">
        <v>46</v>
      </c>
      <c r="D48" s="56" t="s">
        <v>319</v>
      </c>
      <c r="E48" s="55" t="s">
        <v>84</v>
      </c>
      <c r="F48" s="57">
        <v>153900</v>
      </c>
      <c r="G48" s="57">
        <v>153900</v>
      </c>
      <c r="H48" s="57">
        <v>153900</v>
      </c>
      <c r="I48" s="57">
        <v>153900</v>
      </c>
      <c r="J48" s="60">
        <f>G48*0.9</f>
        <v>138510</v>
      </c>
      <c r="K48" s="61">
        <f>G48*0.1</f>
        <v>15390</v>
      </c>
    </row>
    <row r="49" spans="1:11" s="16" customFormat="1" ht="17.25">
      <c r="A49" s="44"/>
      <c r="B49" s="45"/>
      <c r="C49" s="132" t="s">
        <v>357</v>
      </c>
      <c r="D49" s="133"/>
      <c r="E49" s="46"/>
      <c r="F49" s="47"/>
      <c r="G49" s="48">
        <f>SUM(G48)</f>
        <v>153900</v>
      </c>
      <c r="H49" s="49"/>
      <c r="I49" s="49"/>
      <c r="J49" s="50">
        <f>G49*0.9</f>
        <v>138510</v>
      </c>
      <c r="K49" s="51">
        <f>G49*0.1</f>
        <v>15390</v>
      </c>
    </row>
    <row r="50" spans="1:11" s="78" customFormat="1" ht="17.25">
      <c r="A50" s="79">
        <v>34</v>
      </c>
      <c r="B50" s="24"/>
      <c r="C50" s="129" t="s">
        <v>363</v>
      </c>
      <c r="D50" s="129"/>
      <c r="E50" s="72"/>
      <c r="F50" s="73"/>
      <c r="G50" s="74"/>
      <c r="H50" s="75"/>
      <c r="I50" s="75"/>
      <c r="J50" s="76"/>
      <c r="K50" s="77"/>
    </row>
    <row r="51" spans="1:11" ht="33">
      <c r="A51" s="53"/>
      <c r="B51" s="54" t="s">
        <v>177</v>
      </c>
      <c r="C51" s="56" t="s">
        <v>351</v>
      </c>
      <c r="D51" s="56" t="s">
        <v>353</v>
      </c>
      <c r="E51" s="55" t="s">
        <v>352</v>
      </c>
      <c r="F51" s="57">
        <v>210600</v>
      </c>
      <c r="G51" s="41">
        <v>200000</v>
      </c>
      <c r="H51" s="59"/>
      <c r="I51" s="59"/>
      <c r="J51" s="60">
        <f>G51*0.9</f>
        <v>180000</v>
      </c>
      <c r="K51" s="61">
        <f>G51*0.1</f>
        <v>20000</v>
      </c>
    </row>
    <row r="52" spans="1:11" s="16" customFormat="1" ht="17.25">
      <c r="A52" s="44"/>
      <c r="B52" s="45"/>
      <c r="C52" s="132" t="s">
        <v>357</v>
      </c>
      <c r="D52" s="133"/>
      <c r="E52" s="46"/>
      <c r="F52" s="47"/>
      <c r="G52" s="48">
        <f>SUM(G51)</f>
        <v>200000</v>
      </c>
      <c r="H52" s="49"/>
      <c r="I52" s="49"/>
      <c r="J52" s="50">
        <f>G52*0.9</f>
        <v>180000</v>
      </c>
      <c r="K52" s="51">
        <f>G52*0.1</f>
        <v>20000</v>
      </c>
    </row>
    <row r="53" spans="1:11" s="78" customFormat="1" ht="17.25">
      <c r="A53" s="79"/>
      <c r="B53" s="24"/>
      <c r="C53" s="129" t="s">
        <v>364</v>
      </c>
      <c r="D53" s="129"/>
      <c r="E53" s="72"/>
      <c r="F53" s="73"/>
      <c r="G53" s="74"/>
      <c r="H53" s="75"/>
      <c r="I53" s="75"/>
      <c r="J53" s="76"/>
      <c r="K53" s="77"/>
    </row>
    <row r="54" spans="1:11" ht="33">
      <c r="A54" s="63">
        <v>35</v>
      </c>
      <c r="B54" s="54" t="s">
        <v>348</v>
      </c>
      <c r="C54" s="56" t="s">
        <v>47</v>
      </c>
      <c r="D54" s="56" t="s">
        <v>388</v>
      </c>
      <c r="E54" s="55" t="s">
        <v>12</v>
      </c>
      <c r="F54" s="57">
        <v>200000</v>
      </c>
      <c r="G54" s="57">
        <v>200000</v>
      </c>
      <c r="H54" s="59" t="s">
        <v>345</v>
      </c>
      <c r="I54" s="59"/>
      <c r="J54" s="82">
        <f>G54*0.9</f>
        <v>180000</v>
      </c>
      <c r="K54" s="58">
        <f>G54*0.1</f>
        <v>20000</v>
      </c>
    </row>
    <row r="55" spans="1:11" s="16" customFormat="1" ht="17.25">
      <c r="A55" s="44"/>
      <c r="B55" s="45"/>
      <c r="C55" s="132" t="s">
        <v>357</v>
      </c>
      <c r="D55" s="133"/>
      <c r="E55" s="46"/>
      <c r="F55" s="47"/>
      <c r="G55" s="48">
        <f>SUM(G54)</f>
        <v>200000</v>
      </c>
      <c r="H55" s="49"/>
      <c r="I55" s="49"/>
      <c r="J55" s="83">
        <f>G55*0.9</f>
        <v>180000</v>
      </c>
      <c r="K55" s="48">
        <f>G55*0.1</f>
        <v>20000</v>
      </c>
    </row>
    <row r="56" spans="1:11" s="80" customFormat="1" ht="17.25">
      <c r="A56" s="71"/>
      <c r="B56" s="24"/>
      <c r="C56" s="129" t="s">
        <v>365</v>
      </c>
      <c r="D56" s="129"/>
      <c r="E56" s="72"/>
      <c r="F56" s="73"/>
      <c r="G56" s="74"/>
      <c r="H56" s="75"/>
      <c r="I56" s="75"/>
      <c r="J56" s="76"/>
      <c r="K56" s="77"/>
    </row>
    <row r="57" spans="1:11" ht="33">
      <c r="A57" s="65">
        <v>36</v>
      </c>
      <c r="B57" s="62" t="s">
        <v>178</v>
      </c>
      <c r="C57" s="56" t="s">
        <v>48</v>
      </c>
      <c r="D57" s="56" t="s">
        <v>274</v>
      </c>
      <c r="E57" s="55" t="s">
        <v>102</v>
      </c>
      <c r="F57" s="57">
        <v>150000</v>
      </c>
      <c r="G57" s="57">
        <v>150000</v>
      </c>
      <c r="H57" s="59"/>
      <c r="I57" s="59"/>
      <c r="J57" s="60">
        <f>G57*0.9</f>
        <v>135000</v>
      </c>
      <c r="K57" s="61">
        <f>G57*0.1</f>
        <v>15000</v>
      </c>
    </row>
    <row r="58" spans="1:11" ht="33">
      <c r="A58" s="17">
        <v>37</v>
      </c>
      <c r="B58" s="11" t="s">
        <v>179</v>
      </c>
      <c r="C58" s="6" t="s">
        <v>49</v>
      </c>
      <c r="D58" s="6" t="s">
        <v>254</v>
      </c>
      <c r="E58" s="1" t="s">
        <v>103</v>
      </c>
      <c r="F58" s="31">
        <v>146120</v>
      </c>
      <c r="G58" s="31">
        <v>146120</v>
      </c>
      <c r="H58" s="31">
        <v>146120</v>
      </c>
      <c r="I58" s="31">
        <v>146120</v>
      </c>
      <c r="J58" s="34">
        <f>G58*0.9</f>
        <v>131508</v>
      </c>
      <c r="K58" s="35">
        <f>G58*0.1</f>
        <v>14612</v>
      </c>
    </row>
    <row r="59" spans="1:11" ht="33">
      <c r="A59" s="7">
        <v>38</v>
      </c>
      <c r="B59" s="11" t="s">
        <v>180</v>
      </c>
      <c r="C59" s="6" t="s">
        <v>50</v>
      </c>
      <c r="D59" s="6" t="s">
        <v>285</v>
      </c>
      <c r="E59" s="1" t="s">
        <v>104</v>
      </c>
      <c r="F59" s="31">
        <v>220000</v>
      </c>
      <c r="G59" s="31">
        <v>200000</v>
      </c>
      <c r="H59" s="33"/>
      <c r="I59" s="33"/>
      <c r="J59" s="34">
        <f>G59*0.9</f>
        <v>180000</v>
      </c>
      <c r="K59" s="35">
        <f>G59*0.1</f>
        <v>20000</v>
      </c>
    </row>
    <row r="60" spans="1:11" s="16" customFormat="1" ht="17.25">
      <c r="A60" s="30"/>
      <c r="B60" s="15"/>
      <c r="C60" s="125" t="s">
        <v>357</v>
      </c>
      <c r="D60" s="126"/>
      <c r="E60" s="4"/>
      <c r="F60" s="36"/>
      <c r="G60" s="37">
        <f>SUM(G57:G59)</f>
        <v>496120</v>
      </c>
      <c r="H60" s="37">
        <f>SUM(H57:H59)</f>
        <v>146120</v>
      </c>
      <c r="I60" s="37">
        <f>SUM(I57:I59)</f>
        <v>146120</v>
      </c>
      <c r="J60" s="37">
        <f>SUM(J57:J59)</f>
        <v>446508</v>
      </c>
      <c r="K60" s="37">
        <f>SUM(K57:K59)</f>
        <v>49612</v>
      </c>
    </row>
    <row r="61" spans="1:11" s="78" customFormat="1" ht="17.25">
      <c r="A61" s="71"/>
      <c r="B61" s="24"/>
      <c r="C61" s="129" t="s">
        <v>366</v>
      </c>
      <c r="D61" s="129"/>
      <c r="E61" s="72"/>
      <c r="F61" s="73"/>
      <c r="G61" s="74"/>
      <c r="H61" s="75"/>
      <c r="I61" s="75"/>
      <c r="J61" s="76"/>
      <c r="K61" s="77"/>
    </row>
    <row r="62" spans="1:11" ht="23.25" customHeight="1">
      <c r="A62" s="65">
        <v>39</v>
      </c>
      <c r="B62" s="62" t="s">
        <v>181</v>
      </c>
      <c r="C62" s="56" t="s">
        <v>51</v>
      </c>
      <c r="D62" s="56" t="s">
        <v>275</v>
      </c>
      <c r="E62" s="55" t="s">
        <v>105</v>
      </c>
      <c r="F62" s="57">
        <v>300000</v>
      </c>
      <c r="G62" s="57">
        <v>200000</v>
      </c>
      <c r="H62" s="59"/>
      <c r="I62" s="59"/>
      <c r="J62" s="60">
        <f>G62*0.9</f>
        <v>180000</v>
      </c>
      <c r="K62" s="61">
        <f>G62*0.1</f>
        <v>20000</v>
      </c>
    </row>
    <row r="63" spans="1:11" ht="28.5" customHeight="1">
      <c r="A63" s="17">
        <v>40</v>
      </c>
      <c r="B63" s="11" t="s">
        <v>182</v>
      </c>
      <c r="C63" s="6" t="s">
        <v>52</v>
      </c>
      <c r="D63" s="6" t="s">
        <v>255</v>
      </c>
      <c r="E63" s="1" t="s">
        <v>106</v>
      </c>
      <c r="F63" s="31">
        <v>114914</v>
      </c>
      <c r="G63" s="31">
        <v>114914</v>
      </c>
      <c r="H63" s="33"/>
      <c r="I63" s="33"/>
      <c r="J63" s="34">
        <f>G63*0.9</f>
        <v>103422.6</v>
      </c>
      <c r="K63" s="35">
        <f>G63*0.1</f>
        <v>11491.400000000001</v>
      </c>
    </row>
    <row r="64" spans="1:11" ht="36.75" customHeight="1">
      <c r="A64" s="7">
        <v>41</v>
      </c>
      <c r="B64" s="11" t="s">
        <v>183</v>
      </c>
      <c r="C64" s="6" t="s">
        <v>53</v>
      </c>
      <c r="D64" s="6" t="s">
        <v>286</v>
      </c>
      <c r="E64" s="1" t="s">
        <v>107</v>
      </c>
      <c r="F64" s="31">
        <v>331200</v>
      </c>
      <c r="G64" s="31">
        <v>200000</v>
      </c>
      <c r="H64" s="33"/>
      <c r="I64" s="33"/>
      <c r="J64" s="34">
        <f>G64*0.9</f>
        <v>180000</v>
      </c>
      <c r="K64" s="35">
        <f>G64*0.1</f>
        <v>20000</v>
      </c>
    </row>
    <row r="65" spans="1:11" s="16" customFormat="1" ht="15.75" customHeight="1">
      <c r="A65" s="44"/>
      <c r="B65" s="45"/>
      <c r="C65" s="132" t="s">
        <v>357</v>
      </c>
      <c r="D65" s="133"/>
      <c r="E65" s="46"/>
      <c r="F65" s="47"/>
      <c r="G65" s="48">
        <f>SUM(G62:G64)</f>
        <v>514914</v>
      </c>
      <c r="H65" s="48">
        <f>SUM(H62:H64)</f>
        <v>0</v>
      </c>
      <c r="I65" s="48">
        <f>SUM(I62:I64)</f>
        <v>0</v>
      </c>
      <c r="J65" s="48">
        <f>SUM(J62:J64)</f>
        <v>463422.6</v>
      </c>
      <c r="K65" s="48">
        <f>SUM(K62:K64)</f>
        <v>51491.4</v>
      </c>
    </row>
    <row r="66" spans="1:11" s="78" customFormat="1" ht="17.25">
      <c r="A66" s="79"/>
      <c r="B66" s="24"/>
      <c r="C66" s="129" t="s">
        <v>367</v>
      </c>
      <c r="D66" s="129"/>
      <c r="E66" s="72"/>
      <c r="F66" s="73"/>
      <c r="G66" s="74"/>
      <c r="H66" s="75"/>
      <c r="I66" s="75"/>
      <c r="J66" s="76"/>
      <c r="K66" s="77"/>
    </row>
    <row r="67" spans="1:11" ht="33">
      <c r="A67" s="53">
        <v>42</v>
      </c>
      <c r="B67" s="62" t="s">
        <v>185</v>
      </c>
      <c r="C67" s="56" t="s">
        <v>54</v>
      </c>
      <c r="D67" s="56" t="s">
        <v>287</v>
      </c>
      <c r="E67" s="55" t="s">
        <v>109</v>
      </c>
      <c r="F67" s="57">
        <v>200000</v>
      </c>
      <c r="G67" s="57">
        <v>200000</v>
      </c>
      <c r="H67" s="59"/>
      <c r="I67" s="59"/>
      <c r="J67" s="60">
        <f>G67*0.9</f>
        <v>180000</v>
      </c>
      <c r="K67" s="61">
        <f>G67*0.1</f>
        <v>20000</v>
      </c>
    </row>
    <row r="68" spans="1:11" s="16" customFormat="1" ht="17.25">
      <c r="A68" s="44"/>
      <c r="B68" s="45"/>
      <c r="C68" s="132" t="s">
        <v>357</v>
      </c>
      <c r="D68" s="133"/>
      <c r="E68" s="46"/>
      <c r="F68" s="47"/>
      <c r="G68" s="48">
        <f>SUM(G67)</f>
        <v>200000</v>
      </c>
      <c r="H68" s="49"/>
      <c r="I68" s="49"/>
      <c r="J68" s="50">
        <f>G68*0.9</f>
        <v>180000</v>
      </c>
      <c r="K68" s="51">
        <f>G68*0.1</f>
        <v>20000</v>
      </c>
    </row>
    <row r="69" spans="1:11" s="78" customFormat="1" ht="17.25">
      <c r="A69" s="71"/>
      <c r="B69" s="24"/>
      <c r="C69" s="129" t="s">
        <v>368</v>
      </c>
      <c r="D69" s="129"/>
      <c r="E69" s="72"/>
      <c r="F69" s="73"/>
      <c r="G69" s="74"/>
      <c r="H69" s="75"/>
      <c r="I69" s="75"/>
      <c r="J69" s="76"/>
      <c r="K69" s="77"/>
    </row>
    <row r="70" spans="1:11" ht="17.25">
      <c r="A70" s="65">
        <v>43</v>
      </c>
      <c r="B70" s="62" t="s">
        <v>186</v>
      </c>
      <c r="C70" s="56" t="s">
        <v>242</v>
      </c>
      <c r="D70" s="56" t="s">
        <v>276</v>
      </c>
      <c r="E70" s="55" t="s">
        <v>137</v>
      </c>
      <c r="F70" s="57">
        <v>119000</v>
      </c>
      <c r="G70" s="57">
        <v>119000</v>
      </c>
      <c r="H70" s="57">
        <v>119000</v>
      </c>
      <c r="I70" s="57">
        <v>119000</v>
      </c>
      <c r="J70" s="60">
        <f>G70*0.9</f>
        <v>107100</v>
      </c>
      <c r="K70" s="61">
        <f>G70*0.1</f>
        <v>11900</v>
      </c>
    </row>
    <row r="71" spans="1:11" s="16" customFormat="1" ht="15.75" customHeight="1">
      <c r="A71" s="44"/>
      <c r="B71" s="45"/>
      <c r="C71" s="132" t="s">
        <v>357</v>
      </c>
      <c r="D71" s="133"/>
      <c r="E71" s="46"/>
      <c r="F71" s="47"/>
      <c r="G71" s="48">
        <f>SUM(G70)</f>
        <v>119000</v>
      </c>
      <c r="H71" s="49"/>
      <c r="I71" s="49"/>
      <c r="J71" s="50">
        <f>G71*0.9</f>
        <v>107100</v>
      </c>
      <c r="K71" s="51">
        <f>G71*0.1</f>
        <v>11900</v>
      </c>
    </row>
    <row r="72" spans="1:11" s="80" customFormat="1" ht="17.25">
      <c r="A72" s="79"/>
      <c r="B72" s="24"/>
      <c r="C72" s="129" t="s">
        <v>369</v>
      </c>
      <c r="D72" s="129"/>
      <c r="E72" s="72"/>
      <c r="F72" s="73"/>
      <c r="G72" s="74"/>
      <c r="H72" s="75"/>
      <c r="I72" s="75"/>
      <c r="J72" s="76"/>
      <c r="K72" s="77"/>
    </row>
    <row r="73" spans="1:11" ht="17.25">
      <c r="A73" s="53">
        <v>44</v>
      </c>
      <c r="B73" s="62" t="s">
        <v>189</v>
      </c>
      <c r="C73" s="56" t="s">
        <v>57</v>
      </c>
      <c r="D73" s="56" t="s">
        <v>257</v>
      </c>
      <c r="E73" s="55" t="s">
        <v>112</v>
      </c>
      <c r="F73" s="57">
        <v>248660</v>
      </c>
      <c r="G73" s="58">
        <v>200000</v>
      </c>
      <c r="H73" s="59"/>
      <c r="I73" s="59"/>
      <c r="J73" s="60">
        <f>G73*0.9</f>
        <v>180000</v>
      </c>
      <c r="K73" s="61">
        <f>G73*0.1</f>
        <v>20000</v>
      </c>
    </row>
    <row r="74" spans="1:11" ht="17.25">
      <c r="A74" s="17">
        <v>45</v>
      </c>
      <c r="B74" s="11" t="s">
        <v>187</v>
      </c>
      <c r="C74" s="6" t="s">
        <v>55</v>
      </c>
      <c r="D74" s="6" t="s">
        <v>288</v>
      </c>
      <c r="E74" s="1" t="s">
        <v>110</v>
      </c>
      <c r="F74" s="31">
        <v>200000</v>
      </c>
      <c r="G74" s="32">
        <v>200000</v>
      </c>
      <c r="H74" s="33"/>
      <c r="I74" s="33"/>
      <c r="J74" s="34">
        <f>G74*0.9</f>
        <v>180000</v>
      </c>
      <c r="K74" s="35">
        <f>G74*0.1</f>
        <v>20000</v>
      </c>
    </row>
    <row r="75" spans="1:11" ht="17.25">
      <c r="A75" s="17">
        <v>46</v>
      </c>
      <c r="B75" s="11" t="s">
        <v>188</v>
      </c>
      <c r="C75" s="6" t="s">
        <v>56</v>
      </c>
      <c r="D75" s="6" t="s">
        <v>320</v>
      </c>
      <c r="E75" s="1" t="s">
        <v>111</v>
      </c>
      <c r="F75" s="31">
        <v>190352</v>
      </c>
      <c r="G75" s="31">
        <v>190352</v>
      </c>
      <c r="H75" s="33" t="s">
        <v>240</v>
      </c>
      <c r="I75" s="33"/>
      <c r="J75" s="34">
        <f>G75*0.9</f>
        <v>171316.80000000002</v>
      </c>
      <c r="K75" s="35">
        <f>G75*0.1</f>
        <v>19035.2</v>
      </c>
    </row>
    <row r="76" spans="1:11" s="16" customFormat="1" ht="17.25" customHeight="1">
      <c r="A76" s="30"/>
      <c r="B76" s="15"/>
      <c r="C76" s="125" t="s">
        <v>357</v>
      </c>
      <c r="D76" s="126"/>
      <c r="E76" s="4"/>
      <c r="F76" s="36"/>
      <c r="G76" s="37">
        <f>SUM(G73:G75)</f>
        <v>590352</v>
      </c>
      <c r="H76" s="37">
        <f>SUM(H73:H75)</f>
        <v>0</v>
      </c>
      <c r="I76" s="37">
        <f>SUM(I73:I75)</f>
        <v>0</v>
      </c>
      <c r="J76" s="37">
        <f>SUM(J73:J75)</f>
        <v>531316.8</v>
      </c>
      <c r="K76" s="37">
        <f>SUM(K73:K75)</f>
        <v>59035.2</v>
      </c>
    </row>
    <row r="77" spans="1:11" s="78" customFormat="1" ht="17.25">
      <c r="A77" s="71"/>
      <c r="B77" s="24"/>
      <c r="C77" s="129" t="s">
        <v>370</v>
      </c>
      <c r="D77" s="129"/>
      <c r="E77" s="72"/>
      <c r="F77" s="73"/>
      <c r="G77" s="74"/>
      <c r="H77" s="75"/>
      <c r="I77" s="75"/>
      <c r="J77" s="76"/>
      <c r="K77" s="77"/>
    </row>
    <row r="78" spans="1:11" ht="33">
      <c r="A78" s="17">
        <v>48</v>
      </c>
      <c r="B78" s="11" t="s">
        <v>191</v>
      </c>
      <c r="C78" s="6" t="s">
        <v>58</v>
      </c>
      <c r="D78" s="6" t="s">
        <v>258</v>
      </c>
      <c r="E78" s="1" t="s">
        <v>13</v>
      </c>
      <c r="F78" s="31">
        <v>200000</v>
      </c>
      <c r="G78" s="32">
        <v>200000</v>
      </c>
      <c r="H78" s="33"/>
      <c r="I78" s="33"/>
      <c r="J78" s="34">
        <f>G78*0.9</f>
        <v>180000</v>
      </c>
      <c r="K78" s="35">
        <f>G78*0.1</f>
        <v>20000</v>
      </c>
    </row>
    <row r="79" spans="1:11" ht="33">
      <c r="A79" s="7">
        <v>49</v>
      </c>
      <c r="B79" s="11" t="s">
        <v>192</v>
      </c>
      <c r="C79" s="6" t="s">
        <v>59</v>
      </c>
      <c r="D79" s="6" t="s">
        <v>259</v>
      </c>
      <c r="E79" s="1" t="s">
        <v>114</v>
      </c>
      <c r="F79" s="31">
        <v>203600</v>
      </c>
      <c r="G79" s="32">
        <v>200000</v>
      </c>
      <c r="H79" s="33"/>
      <c r="I79" s="33"/>
      <c r="J79" s="34">
        <f>G79*0.9</f>
        <v>180000</v>
      </c>
      <c r="K79" s="35">
        <f>G79*0.1</f>
        <v>20000</v>
      </c>
    </row>
    <row r="80" spans="1:11" ht="33">
      <c r="A80" s="65">
        <v>47</v>
      </c>
      <c r="B80" s="62" t="s">
        <v>194</v>
      </c>
      <c r="C80" s="56" t="s">
        <v>60</v>
      </c>
      <c r="D80" s="56" t="s">
        <v>277</v>
      </c>
      <c r="E80" s="55" t="s">
        <v>231</v>
      </c>
      <c r="F80" s="57">
        <v>231000</v>
      </c>
      <c r="G80" s="58">
        <v>200000</v>
      </c>
      <c r="H80" s="59"/>
      <c r="I80" s="59"/>
      <c r="J80" s="60">
        <f>G80*0.9</f>
        <v>180000</v>
      </c>
      <c r="K80" s="61">
        <f>G80*0.1</f>
        <v>20000</v>
      </c>
    </row>
    <row r="81" spans="1:11" ht="33">
      <c r="A81" s="17">
        <v>50</v>
      </c>
      <c r="B81" s="11" t="s">
        <v>193</v>
      </c>
      <c r="C81" s="6" t="s">
        <v>60</v>
      </c>
      <c r="D81" s="6" t="s">
        <v>260</v>
      </c>
      <c r="E81" s="1" t="s">
        <v>115</v>
      </c>
      <c r="F81" s="31">
        <v>248850</v>
      </c>
      <c r="G81" s="32">
        <v>200000</v>
      </c>
      <c r="H81" s="33"/>
      <c r="I81" s="33"/>
      <c r="J81" s="34">
        <f aca="true" t="shared" si="6" ref="J81:J97">G81*0.9</f>
        <v>180000</v>
      </c>
      <c r="K81" s="35">
        <f aca="true" t="shared" si="7" ref="K81:K97">G81*0.1</f>
        <v>20000</v>
      </c>
    </row>
    <row r="82" spans="1:11" ht="33">
      <c r="A82" s="7">
        <v>51</v>
      </c>
      <c r="B82" s="11" t="s">
        <v>195</v>
      </c>
      <c r="C82" s="6" t="s">
        <v>61</v>
      </c>
      <c r="D82" s="6" t="s">
        <v>290</v>
      </c>
      <c r="E82" s="1" t="s">
        <v>116</v>
      </c>
      <c r="F82" s="31">
        <v>228400</v>
      </c>
      <c r="G82" s="32">
        <v>200000</v>
      </c>
      <c r="H82" s="33"/>
      <c r="I82" s="33"/>
      <c r="J82" s="34">
        <f t="shared" si="6"/>
        <v>180000</v>
      </c>
      <c r="K82" s="35">
        <f t="shared" si="7"/>
        <v>20000</v>
      </c>
    </row>
    <row r="83" spans="1:11" s="16" customFormat="1" ht="17.25">
      <c r="A83" s="30"/>
      <c r="B83" s="15"/>
      <c r="C83" s="125" t="s">
        <v>357</v>
      </c>
      <c r="D83" s="126"/>
      <c r="E83" s="4"/>
      <c r="F83" s="36"/>
      <c r="G83" s="37">
        <f>SUM(G78:G82)</f>
        <v>1000000</v>
      </c>
      <c r="H83" s="38"/>
      <c r="I83" s="38"/>
      <c r="J83" s="39">
        <f t="shared" si="6"/>
        <v>900000</v>
      </c>
      <c r="K83" s="40">
        <f t="shared" si="7"/>
        <v>100000</v>
      </c>
    </row>
    <row r="84" spans="1:11" s="78" customFormat="1" ht="17.25">
      <c r="A84" s="71"/>
      <c r="B84" s="24"/>
      <c r="C84" s="129" t="s">
        <v>371</v>
      </c>
      <c r="D84" s="129"/>
      <c r="E84" s="72"/>
      <c r="F84" s="73"/>
      <c r="G84" s="74"/>
      <c r="H84" s="75"/>
      <c r="I84" s="75"/>
      <c r="J84" s="76"/>
      <c r="K84" s="77"/>
    </row>
    <row r="85" spans="1:11" ht="36.75" customHeight="1">
      <c r="A85" s="65">
        <v>53</v>
      </c>
      <c r="B85" s="62" t="s">
        <v>196</v>
      </c>
      <c r="C85" s="56" t="s">
        <v>117</v>
      </c>
      <c r="D85" s="56" t="s">
        <v>278</v>
      </c>
      <c r="E85" s="55" t="s">
        <v>14</v>
      </c>
      <c r="F85" s="57">
        <v>194000</v>
      </c>
      <c r="G85" s="57">
        <v>194000</v>
      </c>
      <c r="H85" s="59"/>
      <c r="I85" s="59"/>
      <c r="J85" s="60">
        <f t="shared" si="6"/>
        <v>174600</v>
      </c>
      <c r="K85" s="61">
        <f t="shared" si="7"/>
        <v>19400</v>
      </c>
    </row>
    <row r="86" spans="1:11" ht="23.25" customHeight="1">
      <c r="A86" s="17">
        <v>54</v>
      </c>
      <c r="B86" s="11" t="s">
        <v>198</v>
      </c>
      <c r="C86" s="6" t="s">
        <v>63</v>
      </c>
      <c r="D86" s="6" t="s">
        <v>261</v>
      </c>
      <c r="E86" s="1" t="s">
        <v>118</v>
      </c>
      <c r="F86" s="31">
        <v>188000</v>
      </c>
      <c r="G86" s="31">
        <v>188000</v>
      </c>
      <c r="H86" s="33"/>
      <c r="I86" s="33"/>
      <c r="J86" s="34">
        <f t="shared" si="6"/>
        <v>169200</v>
      </c>
      <c r="K86" s="35">
        <f t="shared" si="7"/>
        <v>18800</v>
      </c>
    </row>
    <row r="87" spans="1:11" ht="47.25" customHeight="1">
      <c r="A87" s="7">
        <v>55</v>
      </c>
      <c r="B87" s="11" t="s">
        <v>197</v>
      </c>
      <c r="C87" s="6" t="s">
        <v>62</v>
      </c>
      <c r="D87" s="6" t="s">
        <v>321</v>
      </c>
      <c r="E87" s="1" t="s">
        <v>236</v>
      </c>
      <c r="F87" s="31">
        <v>340700</v>
      </c>
      <c r="G87" s="32">
        <v>200000</v>
      </c>
      <c r="H87" s="33" t="s">
        <v>240</v>
      </c>
      <c r="I87" s="33"/>
      <c r="J87" s="34">
        <f t="shared" si="6"/>
        <v>180000</v>
      </c>
      <c r="K87" s="35">
        <f t="shared" si="7"/>
        <v>20000</v>
      </c>
    </row>
    <row r="88" spans="1:11" s="16" customFormat="1" ht="17.25">
      <c r="A88" s="44"/>
      <c r="B88" s="45"/>
      <c r="C88" s="132" t="s">
        <v>357</v>
      </c>
      <c r="D88" s="133"/>
      <c r="E88" s="46"/>
      <c r="F88" s="47"/>
      <c r="G88" s="48">
        <f>SUM(G85:G87)</f>
        <v>582000</v>
      </c>
      <c r="H88" s="48">
        <f>SUM(H85:H87)</f>
        <v>0</v>
      </c>
      <c r="I88" s="48">
        <f>SUM(I85:I87)</f>
        <v>0</v>
      </c>
      <c r="J88" s="48">
        <f>SUM(J85:J87)</f>
        <v>523800</v>
      </c>
      <c r="K88" s="48">
        <f>SUM(K85:K87)</f>
        <v>58200</v>
      </c>
    </row>
    <row r="89" spans="1:11" s="80" customFormat="1" ht="17.25">
      <c r="A89" s="79"/>
      <c r="B89" s="24"/>
      <c r="C89" s="129" t="s">
        <v>373</v>
      </c>
      <c r="D89" s="129"/>
      <c r="E89" s="72"/>
      <c r="F89" s="73"/>
      <c r="G89" s="74"/>
      <c r="H89" s="75"/>
      <c r="I89" s="75"/>
      <c r="J89" s="76"/>
      <c r="K89" s="77"/>
    </row>
    <row r="90" spans="1:11" ht="53.25" customHeight="1">
      <c r="A90" s="53">
        <v>57</v>
      </c>
      <c r="B90" s="62" t="s">
        <v>204</v>
      </c>
      <c r="C90" s="56" t="s">
        <v>243</v>
      </c>
      <c r="D90" s="56" t="s">
        <v>292</v>
      </c>
      <c r="E90" s="55" t="s">
        <v>232</v>
      </c>
      <c r="F90" s="57">
        <v>180800</v>
      </c>
      <c r="G90" s="57">
        <v>180800</v>
      </c>
      <c r="H90" s="59"/>
      <c r="I90" s="59"/>
      <c r="J90" s="60">
        <f t="shared" si="6"/>
        <v>162720</v>
      </c>
      <c r="K90" s="61">
        <f t="shared" si="7"/>
        <v>18080</v>
      </c>
    </row>
    <row r="91" spans="1:11" ht="37.5" customHeight="1">
      <c r="A91" s="53">
        <v>74</v>
      </c>
      <c r="B91" s="62" t="s">
        <v>205</v>
      </c>
      <c r="C91" s="56" t="s">
        <v>246</v>
      </c>
      <c r="D91" s="56" t="s">
        <v>324</v>
      </c>
      <c r="E91" s="55" t="s">
        <v>139</v>
      </c>
      <c r="F91" s="57">
        <v>258000</v>
      </c>
      <c r="G91" s="58">
        <v>200000</v>
      </c>
      <c r="H91" s="59" t="s">
        <v>240</v>
      </c>
      <c r="I91" s="59"/>
      <c r="J91" s="60">
        <f>G91*0.9</f>
        <v>180000</v>
      </c>
      <c r="K91" s="61">
        <f>G91*0.1</f>
        <v>20000</v>
      </c>
    </row>
    <row r="92" spans="1:11" s="16" customFormat="1" ht="17.25">
      <c r="A92" s="44"/>
      <c r="B92" s="45"/>
      <c r="C92" s="132" t="s">
        <v>357</v>
      </c>
      <c r="D92" s="133"/>
      <c r="E92" s="46"/>
      <c r="F92" s="47"/>
      <c r="G92" s="48">
        <f>SUM(G90:G91)</f>
        <v>380800</v>
      </c>
      <c r="H92" s="48">
        <f>SUM(H90:H91)</f>
        <v>0</v>
      </c>
      <c r="I92" s="48">
        <f>SUM(I90:I91)</f>
        <v>0</v>
      </c>
      <c r="J92" s="48">
        <f>SUM(J90:J91)</f>
        <v>342720</v>
      </c>
      <c r="K92" s="48">
        <f>SUM(K90:K91)</f>
        <v>38080</v>
      </c>
    </row>
    <row r="93" spans="1:11" s="80" customFormat="1" ht="17.25">
      <c r="A93" s="79"/>
      <c r="B93" s="24"/>
      <c r="C93" s="129" t="s">
        <v>374</v>
      </c>
      <c r="D93" s="129"/>
      <c r="E93" s="72"/>
      <c r="F93" s="73"/>
      <c r="G93" s="74"/>
      <c r="H93" s="75"/>
      <c r="I93" s="75"/>
      <c r="J93" s="76"/>
      <c r="K93" s="77"/>
    </row>
    <row r="94" spans="1:11" ht="17.25">
      <c r="A94" s="53">
        <v>73</v>
      </c>
      <c r="B94" s="62" t="s">
        <v>200</v>
      </c>
      <c r="C94" s="56" t="s">
        <v>64</v>
      </c>
      <c r="D94" s="56" t="s">
        <v>322</v>
      </c>
      <c r="E94" s="55" t="s">
        <v>15</v>
      </c>
      <c r="F94" s="57">
        <v>300000</v>
      </c>
      <c r="G94" s="58">
        <v>200000</v>
      </c>
      <c r="H94" s="59" t="s">
        <v>240</v>
      </c>
      <c r="I94" s="59"/>
      <c r="J94" s="60">
        <f>G94*0.9</f>
        <v>180000</v>
      </c>
      <c r="K94" s="61">
        <f>G94*0.1</f>
        <v>20000</v>
      </c>
    </row>
    <row r="95" spans="1:11" ht="37.5" customHeight="1">
      <c r="A95" s="53">
        <v>58</v>
      </c>
      <c r="B95" s="62" t="s">
        <v>201</v>
      </c>
      <c r="C95" s="56" t="s">
        <v>65</v>
      </c>
      <c r="D95" s="56" t="s">
        <v>262</v>
      </c>
      <c r="E95" s="55" t="s">
        <v>119</v>
      </c>
      <c r="F95" s="57">
        <v>207600</v>
      </c>
      <c r="G95" s="58">
        <v>200000</v>
      </c>
      <c r="H95" s="59"/>
      <c r="I95" s="59"/>
      <c r="J95" s="60">
        <f t="shared" si="6"/>
        <v>180000</v>
      </c>
      <c r="K95" s="61">
        <f t="shared" si="7"/>
        <v>20000</v>
      </c>
    </row>
    <row r="96" spans="1:11" ht="33" customHeight="1">
      <c r="A96" s="17">
        <v>59</v>
      </c>
      <c r="B96" s="11" t="s">
        <v>202</v>
      </c>
      <c r="C96" s="6" t="s">
        <v>66</v>
      </c>
      <c r="D96" s="6" t="s">
        <v>263</v>
      </c>
      <c r="E96" s="1" t="s">
        <v>16</v>
      </c>
      <c r="F96" s="31">
        <v>254940</v>
      </c>
      <c r="G96" s="32">
        <v>200000</v>
      </c>
      <c r="H96" s="33"/>
      <c r="I96" s="33"/>
      <c r="J96" s="34">
        <f t="shared" si="6"/>
        <v>180000</v>
      </c>
      <c r="K96" s="35">
        <f t="shared" si="7"/>
        <v>20000</v>
      </c>
    </row>
    <row r="97" spans="1:11" ht="21.75" customHeight="1">
      <c r="A97" s="17">
        <v>60</v>
      </c>
      <c r="B97" s="11" t="s">
        <v>226</v>
      </c>
      <c r="C97" s="5" t="s">
        <v>390</v>
      </c>
      <c r="D97" s="6" t="s">
        <v>304</v>
      </c>
      <c r="E97" s="4" t="s">
        <v>227</v>
      </c>
      <c r="F97" s="31">
        <v>240000</v>
      </c>
      <c r="G97" s="32">
        <v>200000</v>
      </c>
      <c r="H97" s="33" t="s">
        <v>240</v>
      </c>
      <c r="I97" s="33"/>
      <c r="J97" s="34">
        <f t="shared" si="6"/>
        <v>180000</v>
      </c>
      <c r="K97" s="35">
        <f t="shared" si="7"/>
        <v>20000</v>
      </c>
    </row>
    <row r="98" spans="1:11" s="16" customFormat="1" ht="17.25">
      <c r="A98" s="44"/>
      <c r="B98" s="45"/>
      <c r="C98" s="132" t="s">
        <v>357</v>
      </c>
      <c r="D98" s="133"/>
      <c r="E98" s="46"/>
      <c r="F98" s="47"/>
      <c r="G98" s="48">
        <f>SUM(G94:G97)</f>
        <v>800000</v>
      </c>
      <c r="H98" s="48">
        <f>SUM(H94:H97)</f>
        <v>0</v>
      </c>
      <c r="I98" s="48">
        <f>SUM(I94:I97)</f>
        <v>0</v>
      </c>
      <c r="J98" s="48">
        <f>SUM(J94:J97)</f>
        <v>720000</v>
      </c>
      <c r="K98" s="48">
        <f>SUM(K94:K97)</f>
        <v>80000</v>
      </c>
    </row>
    <row r="99" spans="1:11" s="78" customFormat="1" ht="17.25">
      <c r="A99" s="79"/>
      <c r="B99" s="24"/>
      <c r="C99" s="129" t="s">
        <v>372</v>
      </c>
      <c r="D99" s="129"/>
      <c r="E99" s="72"/>
      <c r="F99" s="73"/>
      <c r="G99" s="74"/>
      <c r="H99" s="75"/>
      <c r="I99" s="75"/>
      <c r="J99" s="76"/>
      <c r="K99" s="77"/>
    </row>
    <row r="100" spans="1:11" ht="30" customHeight="1">
      <c r="A100" s="53">
        <v>56</v>
      </c>
      <c r="B100" s="62" t="s">
        <v>212</v>
      </c>
      <c r="C100" s="56" t="s">
        <v>72</v>
      </c>
      <c r="D100" s="56" t="s">
        <v>293</v>
      </c>
      <c r="E100" s="55" t="s">
        <v>19</v>
      </c>
      <c r="F100" s="57">
        <v>152000</v>
      </c>
      <c r="G100" s="57">
        <v>152000</v>
      </c>
      <c r="H100" s="59"/>
      <c r="I100" s="59"/>
      <c r="J100" s="60">
        <f>G100*0.5</f>
        <v>76000</v>
      </c>
      <c r="K100" s="61">
        <f>G100*0.5</f>
        <v>76000</v>
      </c>
    </row>
    <row r="101" spans="1:11" ht="33">
      <c r="A101" s="53">
        <v>61</v>
      </c>
      <c r="B101" s="62" t="s">
        <v>214</v>
      </c>
      <c r="C101" s="56" t="s">
        <v>74</v>
      </c>
      <c r="D101" s="56" t="s">
        <v>303</v>
      </c>
      <c r="E101" s="55" t="s">
        <v>21</v>
      </c>
      <c r="F101" s="57">
        <v>350000</v>
      </c>
      <c r="G101" s="58">
        <v>200000</v>
      </c>
      <c r="H101" s="59" t="s">
        <v>240</v>
      </c>
      <c r="I101" s="59"/>
      <c r="J101" s="60">
        <f>G101*0.5</f>
        <v>100000</v>
      </c>
      <c r="K101" s="60">
        <f>G101*0.5</f>
        <v>100000</v>
      </c>
    </row>
    <row r="102" spans="1:11" ht="17.25">
      <c r="A102" s="17">
        <v>62</v>
      </c>
      <c r="B102" s="11" t="s">
        <v>213</v>
      </c>
      <c r="C102" s="6" t="s">
        <v>73</v>
      </c>
      <c r="D102" s="6" t="s">
        <v>326</v>
      </c>
      <c r="E102" s="1" t="s">
        <v>20</v>
      </c>
      <c r="F102" s="31">
        <v>150000</v>
      </c>
      <c r="G102" s="31">
        <v>150000</v>
      </c>
      <c r="H102" s="33" t="s">
        <v>240</v>
      </c>
      <c r="I102" s="33"/>
      <c r="J102" s="34">
        <f>G102*0.5</f>
        <v>75000</v>
      </c>
      <c r="K102" s="34">
        <f>G102*0.5</f>
        <v>75000</v>
      </c>
    </row>
    <row r="103" spans="1:11" s="16" customFormat="1" ht="17.25">
      <c r="A103" s="30"/>
      <c r="B103" s="15"/>
      <c r="C103" s="125" t="s">
        <v>357</v>
      </c>
      <c r="D103" s="126"/>
      <c r="E103" s="4"/>
      <c r="F103" s="36"/>
      <c r="G103" s="37">
        <f>SUM(G100:G102)</f>
        <v>502000</v>
      </c>
      <c r="H103" s="37">
        <f>SUM(H100:H102)</f>
        <v>0</v>
      </c>
      <c r="I103" s="37">
        <f>SUM(I100:I102)</f>
        <v>0</v>
      </c>
      <c r="J103" s="37">
        <f>SUM(J100:J102)</f>
        <v>251000</v>
      </c>
      <c r="K103" s="37">
        <f>SUM(K100:K102)</f>
        <v>251000</v>
      </c>
    </row>
    <row r="104" spans="1:11" s="78" customFormat="1" ht="17.25">
      <c r="A104" s="71"/>
      <c r="B104" s="24"/>
      <c r="C104" s="129" t="s">
        <v>375</v>
      </c>
      <c r="D104" s="129"/>
      <c r="E104" s="72"/>
      <c r="F104" s="73"/>
      <c r="G104" s="74"/>
      <c r="H104" s="75"/>
      <c r="I104" s="75"/>
      <c r="J104" s="76"/>
      <c r="K104" s="77"/>
    </row>
    <row r="105" spans="1:11" ht="32.25" customHeight="1">
      <c r="A105" s="17">
        <v>66</v>
      </c>
      <c r="B105" s="11" t="s">
        <v>207</v>
      </c>
      <c r="C105" s="6" t="s">
        <v>67</v>
      </c>
      <c r="D105" s="5" t="s">
        <v>301</v>
      </c>
      <c r="E105" s="1" t="s">
        <v>122</v>
      </c>
      <c r="F105" s="31">
        <v>125000</v>
      </c>
      <c r="G105" s="31">
        <v>125000</v>
      </c>
      <c r="H105" s="33" t="s">
        <v>240</v>
      </c>
      <c r="I105" s="33"/>
      <c r="J105" s="34">
        <f>G105*0.9</f>
        <v>112500</v>
      </c>
      <c r="K105" s="35">
        <f>G105*0.1</f>
        <v>12500</v>
      </c>
    </row>
    <row r="106" spans="1:11" ht="37.5" customHeight="1">
      <c r="A106" s="65">
        <v>63</v>
      </c>
      <c r="B106" s="62" t="s">
        <v>208</v>
      </c>
      <c r="C106" s="56" t="s">
        <v>68</v>
      </c>
      <c r="D106" s="56" t="s">
        <v>279</v>
      </c>
      <c r="E106" s="55" t="s">
        <v>123</v>
      </c>
      <c r="F106" s="57">
        <v>200000</v>
      </c>
      <c r="G106" s="58">
        <v>200000</v>
      </c>
      <c r="H106" s="59"/>
      <c r="I106" s="59"/>
      <c r="J106" s="60">
        <f aca="true" t="shared" si="8" ref="J106:J119">G106*0.9</f>
        <v>180000</v>
      </c>
      <c r="K106" s="61">
        <f aca="true" t="shared" si="9" ref="K106:K119">G106*0.1</f>
        <v>20000</v>
      </c>
    </row>
    <row r="107" spans="1:11" ht="36.75" customHeight="1">
      <c r="A107" s="7">
        <v>65</v>
      </c>
      <c r="B107" s="11" t="s">
        <v>210</v>
      </c>
      <c r="C107" s="6" t="s">
        <v>70</v>
      </c>
      <c r="D107" s="6" t="s">
        <v>265</v>
      </c>
      <c r="E107" s="1" t="s">
        <v>17</v>
      </c>
      <c r="F107" s="31">
        <v>200000</v>
      </c>
      <c r="G107" s="32">
        <v>200000</v>
      </c>
      <c r="H107" s="33"/>
      <c r="I107" s="33"/>
      <c r="J107" s="34">
        <f t="shared" si="8"/>
        <v>180000</v>
      </c>
      <c r="K107" s="35">
        <f t="shared" si="9"/>
        <v>20000</v>
      </c>
    </row>
    <row r="108" spans="1:11" ht="27.75" customHeight="1">
      <c r="A108" s="7">
        <v>67</v>
      </c>
      <c r="B108" s="11" t="s">
        <v>211</v>
      </c>
      <c r="C108" s="6" t="s">
        <v>71</v>
      </c>
      <c r="D108" s="6" t="s">
        <v>302</v>
      </c>
      <c r="E108" s="1" t="s">
        <v>18</v>
      </c>
      <c r="F108" s="31">
        <v>138000</v>
      </c>
      <c r="G108" s="31">
        <v>138000</v>
      </c>
      <c r="H108" s="33" t="s">
        <v>240</v>
      </c>
      <c r="I108" s="33"/>
      <c r="J108" s="34">
        <f t="shared" si="8"/>
        <v>124200</v>
      </c>
      <c r="K108" s="35">
        <f t="shared" si="9"/>
        <v>13800</v>
      </c>
    </row>
    <row r="109" spans="1:11" ht="45.75" customHeight="1">
      <c r="A109" s="17">
        <v>68</v>
      </c>
      <c r="B109" s="11" t="s">
        <v>209</v>
      </c>
      <c r="C109" s="6" t="s">
        <v>69</v>
      </c>
      <c r="D109" s="6" t="s">
        <v>325</v>
      </c>
      <c r="E109" s="1" t="s">
        <v>237</v>
      </c>
      <c r="F109" s="31">
        <v>317200</v>
      </c>
      <c r="G109" s="32">
        <v>200000</v>
      </c>
      <c r="H109" s="33" t="s">
        <v>240</v>
      </c>
      <c r="I109" s="33"/>
      <c r="J109" s="34">
        <f t="shared" si="8"/>
        <v>180000</v>
      </c>
      <c r="K109" s="35">
        <f t="shared" si="9"/>
        <v>20000</v>
      </c>
    </row>
    <row r="110" spans="1:11" s="16" customFormat="1" ht="17.25">
      <c r="A110" s="44"/>
      <c r="B110" s="45"/>
      <c r="C110" s="132" t="s">
        <v>357</v>
      </c>
      <c r="D110" s="133"/>
      <c r="E110" s="46"/>
      <c r="F110" s="47"/>
      <c r="G110" s="48">
        <f>SUM(G105:G109)</f>
        <v>863000</v>
      </c>
      <c r="H110" s="48">
        <f>SUM(H105:H109)</f>
        <v>0</v>
      </c>
      <c r="I110" s="48">
        <f>SUM(I105:I109)</f>
        <v>0</v>
      </c>
      <c r="J110" s="48">
        <f>SUM(J105:J109)</f>
        <v>776700</v>
      </c>
      <c r="K110" s="48">
        <f>SUM(K105:K109)</f>
        <v>86300</v>
      </c>
    </row>
    <row r="111" spans="1:11" s="78" customFormat="1" ht="17.25">
      <c r="A111" s="79"/>
      <c r="B111" s="24"/>
      <c r="C111" s="129" t="s">
        <v>377</v>
      </c>
      <c r="D111" s="129"/>
      <c r="E111" s="72"/>
      <c r="F111" s="73"/>
      <c r="G111" s="74"/>
      <c r="H111" s="75"/>
      <c r="I111" s="75"/>
      <c r="J111" s="76"/>
      <c r="K111" s="77"/>
    </row>
    <row r="112" spans="1:11" ht="38.25" customHeight="1">
      <c r="A112" s="53">
        <v>75</v>
      </c>
      <c r="B112" s="62" t="s">
        <v>218</v>
      </c>
      <c r="C112" s="56" t="s">
        <v>76</v>
      </c>
      <c r="D112" s="56" t="s">
        <v>266</v>
      </c>
      <c r="E112" s="55" t="s">
        <v>23</v>
      </c>
      <c r="F112" s="57">
        <v>335658</v>
      </c>
      <c r="G112" s="58">
        <v>200000</v>
      </c>
      <c r="H112" s="59"/>
      <c r="I112" s="59"/>
      <c r="J112" s="60">
        <f>G112*0.9</f>
        <v>180000</v>
      </c>
      <c r="K112" s="61">
        <f>G112*0.1</f>
        <v>20000</v>
      </c>
    </row>
    <row r="113" spans="1:11" ht="38.25" customHeight="1">
      <c r="A113" s="17">
        <v>76</v>
      </c>
      <c r="B113" s="11" t="s">
        <v>217</v>
      </c>
      <c r="C113" s="6" t="s">
        <v>75</v>
      </c>
      <c r="D113" s="6" t="s">
        <v>328</v>
      </c>
      <c r="E113" s="1" t="s">
        <v>126</v>
      </c>
      <c r="F113" s="31">
        <v>290600</v>
      </c>
      <c r="G113" s="32">
        <v>200000</v>
      </c>
      <c r="H113" s="33" t="s">
        <v>240</v>
      </c>
      <c r="I113" s="33"/>
      <c r="J113" s="34">
        <f>G113*0.9</f>
        <v>180000</v>
      </c>
      <c r="K113" s="35">
        <f>G113*0.1</f>
        <v>20000</v>
      </c>
    </row>
    <row r="114" spans="1:11" s="16" customFormat="1" ht="17.25">
      <c r="A114" s="30"/>
      <c r="B114" s="15"/>
      <c r="C114" s="125" t="s">
        <v>357</v>
      </c>
      <c r="D114" s="126"/>
      <c r="E114" s="4"/>
      <c r="F114" s="36"/>
      <c r="G114" s="37">
        <f>SUM(G112:G113)</f>
        <v>400000</v>
      </c>
      <c r="H114" s="37">
        <f>SUM(H112:H113)</f>
        <v>0</v>
      </c>
      <c r="I114" s="37">
        <f>SUM(I112:I113)</f>
        <v>0</v>
      </c>
      <c r="J114" s="37">
        <f>SUM(J112:J113)</f>
        <v>360000</v>
      </c>
      <c r="K114" s="37">
        <f>SUM(K112:K113)</f>
        <v>40000</v>
      </c>
    </row>
    <row r="115" spans="1:11" s="80" customFormat="1" ht="17.25">
      <c r="A115" s="71"/>
      <c r="B115" s="24"/>
      <c r="C115" s="129" t="s">
        <v>376</v>
      </c>
      <c r="D115" s="129"/>
      <c r="E115" s="72"/>
      <c r="F115" s="73"/>
      <c r="G115" s="74"/>
      <c r="H115" s="75"/>
      <c r="I115" s="75"/>
      <c r="J115" s="76"/>
      <c r="K115" s="77"/>
    </row>
    <row r="116" spans="1:11" ht="24.75" customHeight="1">
      <c r="A116" s="65">
        <v>69</v>
      </c>
      <c r="B116" s="62" t="s">
        <v>220</v>
      </c>
      <c r="C116" s="56" t="s">
        <v>77</v>
      </c>
      <c r="D116" s="56" t="s">
        <v>281</v>
      </c>
      <c r="E116" s="55" t="s">
        <v>140</v>
      </c>
      <c r="F116" s="57">
        <v>299800</v>
      </c>
      <c r="G116" s="58">
        <v>230000</v>
      </c>
      <c r="H116" s="59"/>
      <c r="I116" s="59"/>
      <c r="J116" s="60">
        <f t="shared" si="8"/>
        <v>207000</v>
      </c>
      <c r="K116" s="61">
        <f t="shared" si="9"/>
        <v>23000</v>
      </c>
    </row>
    <row r="117" spans="1:11" ht="27.75" customHeight="1">
      <c r="A117" s="17">
        <v>70</v>
      </c>
      <c r="B117" s="11" t="s">
        <v>222</v>
      </c>
      <c r="C117" s="6" t="s">
        <v>79</v>
      </c>
      <c r="D117" s="6" t="s">
        <v>267</v>
      </c>
      <c r="E117" s="1" t="s">
        <v>129</v>
      </c>
      <c r="F117" s="31">
        <v>254600</v>
      </c>
      <c r="G117" s="32">
        <v>200000</v>
      </c>
      <c r="H117" s="33"/>
      <c r="I117" s="33"/>
      <c r="J117" s="34">
        <f t="shared" si="8"/>
        <v>180000</v>
      </c>
      <c r="K117" s="35">
        <f t="shared" si="9"/>
        <v>20000</v>
      </c>
    </row>
    <row r="118" spans="1:11" ht="44.25" customHeight="1">
      <c r="A118" s="7">
        <v>71</v>
      </c>
      <c r="B118" s="11" t="s">
        <v>223</v>
      </c>
      <c r="C118" s="6" t="s">
        <v>80</v>
      </c>
      <c r="D118" s="6" t="s">
        <v>295</v>
      </c>
      <c r="E118" s="1" t="s">
        <v>130</v>
      </c>
      <c r="F118" s="31">
        <v>221340</v>
      </c>
      <c r="G118" s="32">
        <v>200000</v>
      </c>
      <c r="H118" s="33"/>
      <c r="I118" s="33"/>
      <c r="J118" s="34">
        <f t="shared" si="8"/>
        <v>180000</v>
      </c>
      <c r="K118" s="35">
        <f t="shared" si="9"/>
        <v>20000</v>
      </c>
    </row>
    <row r="119" spans="1:11" ht="59.25" customHeight="1">
      <c r="A119" s="17">
        <v>72</v>
      </c>
      <c r="B119" s="11" t="s">
        <v>224</v>
      </c>
      <c r="C119" s="6" t="s">
        <v>81</v>
      </c>
      <c r="D119" s="6" t="s">
        <v>305</v>
      </c>
      <c r="E119" s="1" t="s">
        <v>389</v>
      </c>
      <c r="F119" s="31">
        <v>307650</v>
      </c>
      <c r="G119" s="32">
        <v>200000</v>
      </c>
      <c r="H119" s="33" t="s">
        <v>240</v>
      </c>
      <c r="I119" s="33"/>
      <c r="J119" s="34">
        <f t="shared" si="8"/>
        <v>180000</v>
      </c>
      <c r="K119" s="35">
        <f t="shared" si="9"/>
        <v>20000</v>
      </c>
    </row>
    <row r="120" spans="1:11" ht="49.5">
      <c r="A120" s="53">
        <v>77</v>
      </c>
      <c r="B120" s="62" t="s">
        <v>221</v>
      </c>
      <c r="C120" s="56" t="s">
        <v>78</v>
      </c>
      <c r="D120" s="56" t="s">
        <v>329</v>
      </c>
      <c r="E120" s="55" t="s">
        <v>233</v>
      </c>
      <c r="F120" s="57">
        <v>223250</v>
      </c>
      <c r="G120" s="58">
        <v>200000</v>
      </c>
      <c r="H120" s="59" t="s">
        <v>240</v>
      </c>
      <c r="I120" s="59"/>
      <c r="J120" s="60">
        <f>G120*0.9</f>
        <v>180000</v>
      </c>
      <c r="K120" s="61">
        <f>G120*0.1</f>
        <v>20000</v>
      </c>
    </row>
    <row r="121" spans="1:11" s="16" customFormat="1" ht="17.25">
      <c r="A121" s="44"/>
      <c r="B121" s="45"/>
      <c r="C121" s="132" t="s">
        <v>357</v>
      </c>
      <c r="D121" s="133"/>
      <c r="E121" s="46"/>
      <c r="F121" s="47"/>
      <c r="G121" s="48">
        <f>SUM(G116:G119)</f>
        <v>830000</v>
      </c>
      <c r="H121" s="48">
        <f>SUM(H116:H119)</f>
        <v>0</v>
      </c>
      <c r="I121" s="48">
        <f>SUM(I116:I119)</f>
        <v>0</v>
      </c>
      <c r="J121" s="48">
        <f>SUM(J116:J119)</f>
        <v>747000</v>
      </c>
      <c r="K121" s="48">
        <f>SUM(K116:K119)</f>
        <v>83000</v>
      </c>
    </row>
    <row r="122" spans="1:11" s="78" customFormat="1" ht="17.25">
      <c r="A122" s="79"/>
      <c r="B122" s="24"/>
      <c r="C122" s="129" t="s">
        <v>378</v>
      </c>
      <c r="D122" s="129"/>
      <c r="E122" s="72"/>
      <c r="F122" s="73"/>
      <c r="G122" s="74"/>
      <c r="H122" s="75"/>
      <c r="I122" s="75"/>
      <c r="J122" s="76"/>
      <c r="K122" s="77"/>
    </row>
    <row r="123" spans="1:11" ht="33">
      <c r="A123" s="53">
        <v>78</v>
      </c>
      <c r="B123" s="62" t="s">
        <v>225</v>
      </c>
      <c r="C123" s="56" t="s">
        <v>82</v>
      </c>
      <c r="D123" s="56" t="s">
        <v>330</v>
      </c>
      <c r="E123" s="55" t="s">
        <v>131</v>
      </c>
      <c r="F123" s="57">
        <v>261000</v>
      </c>
      <c r="G123" s="58">
        <v>200000</v>
      </c>
      <c r="H123" s="59" t="s">
        <v>240</v>
      </c>
      <c r="I123" s="59"/>
      <c r="J123" s="60">
        <f>G123*0.9</f>
        <v>180000</v>
      </c>
      <c r="K123" s="61">
        <f>G123*0.1</f>
        <v>20000</v>
      </c>
    </row>
    <row r="124" spans="1:11" s="16" customFormat="1" ht="17.25">
      <c r="A124" s="30"/>
      <c r="B124" s="15"/>
      <c r="C124" s="125" t="s">
        <v>357</v>
      </c>
      <c r="D124" s="126"/>
      <c r="E124" s="4"/>
      <c r="F124" s="36"/>
      <c r="G124" s="37">
        <f>SUM(G123)</f>
        <v>200000</v>
      </c>
      <c r="H124" s="37">
        <f>SUM(H123)</f>
        <v>0</v>
      </c>
      <c r="I124" s="37">
        <f>SUM(I123)</f>
        <v>0</v>
      </c>
      <c r="J124" s="37">
        <f>SUM(J123)</f>
        <v>180000</v>
      </c>
      <c r="K124" s="37">
        <f>SUM(K123)</f>
        <v>20000</v>
      </c>
    </row>
    <row r="125" spans="1:11" s="78" customFormat="1" ht="17.25">
      <c r="A125" s="71"/>
      <c r="B125" s="24"/>
      <c r="C125" s="129" t="s">
        <v>379</v>
      </c>
      <c r="D125" s="129"/>
      <c r="E125" s="72"/>
      <c r="F125" s="73"/>
      <c r="G125" s="74"/>
      <c r="H125" s="75"/>
      <c r="I125" s="75"/>
      <c r="J125" s="76"/>
      <c r="K125" s="77"/>
    </row>
    <row r="126" spans="1:11" ht="31.5" customHeight="1">
      <c r="A126" s="17">
        <v>87</v>
      </c>
      <c r="B126" s="11" t="s">
        <v>156</v>
      </c>
      <c r="C126" s="6" t="s">
        <v>382</v>
      </c>
      <c r="D126" s="6" t="s">
        <v>309</v>
      </c>
      <c r="E126" s="1" t="s">
        <v>91</v>
      </c>
      <c r="F126" s="31">
        <v>470000</v>
      </c>
      <c r="G126" s="32">
        <v>230000</v>
      </c>
      <c r="H126" s="32">
        <v>230000</v>
      </c>
      <c r="I126" s="32">
        <v>230000</v>
      </c>
      <c r="J126" s="32">
        <v>230000</v>
      </c>
      <c r="K126" s="35">
        <v>0</v>
      </c>
    </row>
    <row r="127" spans="1:11" s="16" customFormat="1" ht="53.25" customHeight="1">
      <c r="A127" s="53">
        <v>82</v>
      </c>
      <c r="B127" s="66" t="s">
        <v>162</v>
      </c>
      <c r="C127" s="68" t="s">
        <v>340</v>
      </c>
      <c r="D127" s="68" t="s">
        <v>312</v>
      </c>
      <c r="E127" s="67" t="s">
        <v>230</v>
      </c>
      <c r="F127" s="69">
        <v>382750</v>
      </c>
      <c r="G127" s="58">
        <v>230000</v>
      </c>
      <c r="H127" s="70" t="s">
        <v>240</v>
      </c>
      <c r="I127" s="70"/>
      <c r="J127" s="32">
        <v>230000</v>
      </c>
      <c r="K127" s="35">
        <v>0</v>
      </c>
    </row>
    <row r="128" spans="1:11" s="16" customFormat="1" ht="56.25" customHeight="1">
      <c r="A128" s="17">
        <v>81</v>
      </c>
      <c r="B128" s="15" t="s">
        <v>167</v>
      </c>
      <c r="C128" s="5" t="s">
        <v>380</v>
      </c>
      <c r="D128" s="5" t="s">
        <v>273</v>
      </c>
      <c r="E128" s="4" t="s">
        <v>228</v>
      </c>
      <c r="F128" s="36">
        <v>231500</v>
      </c>
      <c r="G128" s="32">
        <v>230000</v>
      </c>
      <c r="H128" s="38"/>
      <c r="I128" s="38"/>
      <c r="J128" s="32">
        <v>230000</v>
      </c>
      <c r="K128" s="35">
        <v>0</v>
      </c>
    </row>
    <row r="129" spans="1:11" ht="33">
      <c r="A129" s="17">
        <v>88</v>
      </c>
      <c r="B129" s="11" t="s">
        <v>173</v>
      </c>
      <c r="C129" s="6" t="s">
        <v>381</v>
      </c>
      <c r="D129" s="6" t="s">
        <v>247</v>
      </c>
      <c r="E129" s="1" t="s">
        <v>100</v>
      </c>
      <c r="F129" s="31">
        <v>200000</v>
      </c>
      <c r="G129" s="31">
        <v>200000</v>
      </c>
      <c r="H129" s="33" t="s">
        <v>240</v>
      </c>
      <c r="I129" s="33"/>
      <c r="J129" s="32">
        <v>230000</v>
      </c>
      <c r="K129" s="35">
        <v>0</v>
      </c>
    </row>
    <row r="130" spans="1:11" s="16" customFormat="1" ht="33">
      <c r="A130" s="17">
        <v>83</v>
      </c>
      <c r="B130" s="15" t="s">
        <v>184</v>
      </c>
      <c r="C130" s="5" t="s">
        <v>384</v>
      </c>
      <c r="D130" s="5" t="s">
        <v>256</v>
      </c>
      <c r="E130" s="4" t="s">
        <v>108</v>
      </c>
      <c r="F130" s="36">
        <v>200000</v>
      </c>
      <c r="G130" s="36">
        <v>200000</v>
      </c>
      <c r="H130" s="38"/>
      <c r="I130" s="38"/>
      <c r="J130" s="32">
        <v>230000</v>
      </c>
      <c r="K130" s="35">
        <v>0</v>
      </c>
    </row>
    <row r="131" spans="1:11" ht="35.25" customHeight="1">
      <c r="A131" s="17">
        <v>80</v>
      </c>
      <c r="B131" s="11" t="s">
        <v>203</v>
      </c>
      <c r="C131" s="6" t="s">
        <v>134</v>
      </c>
      <c r="D131" s="6" t="s">
        <v>323</v>
      </c>
      <c r="E131" s="1" t="s">
        <v>120</v>
      </c>
      <c r="F131" s="31">
        <v>366900</v>
      </c>
      <c r="G131" s="32">
        <v>230000</v>
      </c>
      <c r="H131" s="33" t="s">
        <v>240</v>
      </c>
      <c r="I131" s="33"/>
      <c r="J131" s="32">
        <v>230000</v>
      </c>
      <c r="K131" s="35">
        <v>0</v>
      </c>
    </row>
    <row r="132" spans="1:11" s="16" customFormat="1" ht="17.25">
      <c r="A132" s="17">
        <v>84</v>
      </c>
      <c r="B132" s="15" t="s">
        <v>199</v>
      </c>
      <c r="C132" s="5" t="s">
        <v>339</v>
      </c>
      <c r="D132" s="5" t="s">
        <v>291</v>
      </c>
      <c r="E132" s="4" t="s">
        <v>138</v>
      </c>
      <c r="F132" s="36">
        <v>48500</v>
      </c>
      <c r="G132" s="36">
        <v>48500</v>
      </c>
      <c r="H132" s="38"/>
      <c r="I132" s="38"/>
      <c r="J132" s="32">
        <v>230000</v>
      </c>
      <c r="K132" s="35">
        <v>0</v>
      </c>
    </row>
    <row r="133" spans="1:11" ht="24" customHeight="1">
      <c r="A133" s="17">
        <v>52</v>
      </c>
      <c r="B133" s="11" t="s">
        <v>190</v>
      </c>
      <c r="C133" s="6" t="s">
        <v>338</v>
      </c>
      <c r="D133" s="6" t="s">
        <v>289</v>
      </c>
      <c r="E133" s="1" t="s">
        <v>113</v>
      </c>
      <c r="F133" s="31">
        <v>199000</v>
      </c>
      <c r="G133" s="31">
        <v>199000</v>
      </c>
      <c r="H133" s="33"/>
      <c r="I133" s="33"/>
      <c r="J133" s="32">
        <v>230000</v>
      </c>
      <c r="K133" s="35">
        <v>0</v>
      </c>
    </row>
    <row r="134" spans="1:11" ht="17.25">
      <c r="A134" s="17">
        <v>64</v>
      </c>
      <c r="B134" s="11" t="s">
        <v>206</v>
      </c>
      <c r="C134" s="6" t="s">
        <v>337</v>
      </c>
      <c r="D134" s="6" t="s">
        <v>264</v>
      </c>
      <c r="E134" s="1" t="s">
        <v>121</v>
      </c>
      <c r="F134" s="31">
        <v>260000</v>
      </c>
      <c r="G134" s="32">
        <v>200000</v>
      </c>
      <c r="H134" s="33"/>
      <c r="I134" s="33"/>
      <c r="J134" s="32">
        <v>230000</v>
      </c>
      <c r="K134" s="35">
        <v>0</v>
      </c>
    </row>
    <row r="135" spans="1:11" ht="33">
      <c r="A135" s="17">
        <v>79</v>
      </c>
      <c r="B135" s="11" t="s">
        <v>216</v>
      </c>
      <c r="C135" s="6" t="s">
        <v>383</v>
      </c>
      <c r="D135" s="6" t="s">
        <v>327</v>
      </c>
      <c r="E135" s="1" t="s">
        <v>125</v>
      </c>
      <c r="F135" s="31">
        <v>343100</v>
      </c>
      <c r="G135" s="32">
        <v>200000</v>
      </c>
      <c r="H135" s="33" t="s">
        <v>240</v>
      </c>
      <c r="I135" s="33"/>
      <c r="J135" s="32">
        <v>230000</v>
      </c>
      <c r="K135" s="35">
        <v>0</v>
      </c>
    </row>
    <row r="136" spans="1:11" s="16" customFormat="1" ht="33">
      <c r="A136" s="17">
        <v>85</v>
      </c>
      <c r="B136" s="15" t="s">
        <v>215</v>
      </c>
      <c r="C136" s="5" t="s">
        <v>22</v>
      </c>
      <c r="D136" s="5" t="s">
        <v>280</v>
      </c>
      <c r="E136" s="4" t="s">
        <v>124</v>
      </c>
      <c r="F136" s="36">
        <v>282000</v>
      </c>
      <c r="G136" s="32">
        <v>230000</v>
      </c>
      <c r="H136" s="38"/>
      <c r="I136" s="38"/>
      <c r="J136" s="32">
        <v>230000</v>
      </c>
      <c r="K136" s="35">
        <v>0</v>
      </c>
    </row>
    <row r="137" spans="1:11" ht="21.75" customHeight="1">
      <c r="A137" s="17">
        <v>86</v>
      </c>
      <c r="B137" s="11" t="s">
        <v>219</v>
      </c>
      <c r="C137" s="6" t="s">
        <v>127</v>
      </c>
      <c r="D137" s="6" t="s">
        <v>294</v>
      </c>
      <c r="E137" s="1" t="s">
        <v>128</v>
      </c>
      <c r="F137" s="31">
        <v>192600</v>
      </c>
      <c r="G137" s="31">
        <v>192600</v>
      </c>
      <c r="H137" s="33"/>
      <c r="I137" s="33"/>
      <c r="J137" s="32">
        <v>230000</v>
      </c>
      <c r="K137" s="35">
        <v>0</v>
      </c>
    </row>
    <row r="138" spans="1:11" ht="53.25" customHeight="1">
      <c r="A138" s="7">
        <v>12</v>
      </c>
      <c r="B138" s="11" t="s">
        <v>153</v>
      </c>
      <c r="C138" s="6" t="s">
        <v>83</v>
      </c>
      <c r="D138" s="6" t="s">
        <v>272</v>
      </c>
      <c r="E138" s="1" t="s">
        <v>235</v>
      </c>
      <c r="F138" s="31">
        <v>180000</v>
      </c>
      <c r="G138" s="32">
        <v>180000</v>
      </c>
      <c r="H138" s="33"/>
      <c r="I138" s="33"/>
      <c r="J138" s="32">
        <v>230000</v>
      </c>
      <c r="K138" s="35">
        <v>0</v>
      </c>
    </row>
    <row r="139" spans="1:11" ht="33">
      <c r="A139" s="17">
        <v>13</v>
      </c>
      <c r="B139" s="11" t="s">
        <v>152</v>
      </c>
      <c r="C139" s="6" t="s">
        <v>83</v>
      </c>
      <c r="D139" s="6" t="s">
        <v>283</v>
      </c>
      <c r="E139" s="1" t="s">
        <v>90</v>
      </c>
      <c r="F139" s="31">
        <v>202210</v>
      </c>
      <c r="G139" s="32">
        <v>200000</v>
      </c>
      <c r="H139" s="33"/>
      <c r="I139" s="33"/>
      <c r="J139" s="32">
        <v>230000</v>
      </c>
      <c r="K139" s="35">
        <v>0</v>
      </c>
    </row>
    <row r="140" spans="1:11" s="16" customFormat="1" ht="17.25">
      <c r="A140" s="30"/>
      <c r="B140" s="15"/>
      <c r="C140" s="125" t="s">
        <v>385</v>
      </c>
      <c r="D140" s="126"/>
      <c r="E140" s="4"/>
      <c r="F140" s="36"/>
      <c r="G140" s="37">
        <f>SUM(G126:G139)</f>
        <v>2770100</v>
      </c>
      <c r="H140" s="37">
        <f>SUM(H126:H139)</f>
        <v>230000</v>
      </c>
      <c r="I140" s="37">
        <f>SUM(I126:I139)</f>
        <v>230000</v>
      </c>
      <c r="J140" s="37">
        <f>SUM(J126:J139)</f>
        <v>3220000</v>
      </c>
      <c r="K140" s="35">
        <v>0</v>
      </c>
    </row>
    <row r="141" spans="1:11" ht="15" customHeight="1">
      <c r="A141" s="17"/>
      <c r="B141" s="21"/>
      <c r="C141" s="127" t="s">
        <v>386</v>
      </c>
      <c r="D141" s="128"/>
      <c r="E141" s="22"/>
      <c r="F141" s="42"/>
      <c r="G141" s="43">
        <f>G15+G18+G21+G32+G39+G42+G46+G49+G52+G55+G60+G65+G68+G71+G76+G83+G88+G92+G98+G103+G110+G114+G121+G124+G140</f>
        <v>16380916</v>
      </c>
      <c r="H141" s="43">
        <f>H15+H18+H21+H32+H39+H42+H46+H49+H52+H55+H60+H65+H68+H71+H76+H83+H88+H92+H98+H103+H110+H114+H121+H124+H140</f>
        <v>376120</v>
      </c>
      <c r="I141" s="43">
        <f>I15+I18+I21+I32+I39+I42+I46+I49+I52+I55+I60+I65+I68+I71+I76+I83+I88+I92+I98+I103+I110+I114+I121+I124+I140</f>
        <v>376120</v>
      </c>
      <c r="J141" s="43">
        <f>J15+J18+J21+J32+J39+J42+J46+J49+J52+J55+J60+J65+J68+J71+J76+J83+J88+J92+J98+J103+J110+J114+J121+J124+J140</f>
        <v>14512934.399999999</v>
      </c>
      <c r="K141" s="35">
        <v>0</v>
      </c>
    </row>
  </sheetData>
  <mergeCells count="52">
    <mergeCell ref="C124:D124"/>
    <mergeCell ref="C125:D125"/>
    <mergeCell ref="C121:D121"/>
    <mergeCell ref="C111:D111"/>
    <mergeCell ref="C114:D114"/>
    <mergeCell ref="C122:D122"/>
    <mergeCell ref="C103:D103"/>
    <mergeCell ref="C104:D104"/>
    <mergeCell ref="C110:D110"/>
    <mergeCell ref="C115:D115"/>
    <mergeCell ref="C92:D92"/>
    <mergeCell ref="C93:D93"/>
    <mergeCell ref="C98:D98"/>
    <mergeCell ref="C99:D99"/>
    <mergeCell ref="C83:D83"/>
    <mergeCell ref="C84:D84"/>
    <mergeCell ref="C88:D88"/>
    <mergeCell ref="C89:D89"/>
    <mergeCell ref="C71:D71"/>
    <mergeCell ref="C72:D72"/>
    <mergeCell ref="C76:D76"/>
    <mergeCell ref="C77:D77"/>
    <mergeCell ref="C65:D65"/>
    <mergeCell ref="C66:D66"/>
    <mergeCell ref="C68:D68"/>
    <mergeCell ref="C69:D69"/>
    <mergeCell ref="C55:D55"/>
    <mergeCell ref="C56:D56"/>
    <mergeCell ref="C60:D60"/>
    <mergeCell ref="C61:D61"/>
    <mergeCell ref="C49:D49"/>
    <mergeCell ref="C50:D50"/>
    <mergeCell ref="C52:D52"/>
    <mergeCell ref="C53:D53"/>
    <mergeCell ref="C40:D40"/>
    <mergeCell ref="C42:D42"/>
    <mergeCell ref="C46:D46"/>
    <mergeCell ref="C47:D47"/>
    <mergeCell ref="A1:K1"/>
    <mergeCell ref="C15:D15"/>
    <mergeCell ref="C16:D16"/>
    <mergeCell ref="C18:D18"/>
    <mergeCell ref="C140:D140"/>
    <mergeCell ref="C141:D141"/>
    <mergeCell ref="C43:D43"/>
    <mergeCell ref="C3:D3"/>
    <mergeCell ref="C19:D19"/>
    <mergeCell ref="C21:D21"/>
    <mergeCell ref="C22:D22"/>
    <mergeCell ref="C32:D32"/>
    <mergeCell ref="C33:D33"/>
    <mergeCell ref="C39:D39"/>
  </mergeCells>
  <printOptions/>
  <pageMargins left="0.7480314960629921" right="0.7480314960629921" top="0.5905511811023623" bottom="0.5905511811023623" header="0" footer="0"/>
  <pageSetup horizontalDpi="200" verticalDpi="200" orientation="landscape" paperSize="9" r:id="rId1"/>
  <headerFooter alignWithMargins="0">
    <oddFooter>&amp;C第 &amp;P 頁</oddFooter>
  </headerFooter>
  <rowBreaks count="5" manualBreakCount="5">
    <brk id="18" max="255" man="1"/>
    <brk id="60" max="255" man="1"/>
    <brk id="103" max="255" man="1"/>
    <brk id="114" max="255" man="1"/>
    <brk id="124" max="255" man="1"/>
  </rowBreaks>
</worksheet>
</file>

<file path=xl/worksheets/sheet2.xml><?xml version="1.0" encoding="utf-8"?>
<worksheet xmlns="http://schemas.openxmlformats.org/spreadsheetml/2006/main" xmlns:r="http://schemas.openxmlformats.org/officeDocument/2006/relationships">
  <dimension ref="A1:K144"/>
  <sheetViews>
    <sheetView tabSelected="1" zoomScale="85" zoomScaleNormal="85" zoomScaleSheetLayoutView="75" workbookViewId="0" topLeftCell="A1">
      <pane ySplit="2" topLeftCell="BM3" activePane="bottomLeft" state="frozen"/>
      <selection pane="topLeft" activeCell="A1" sqref="A1"/>
      <selection pane="bottomLeft" activeCell="G68" sqref="G68"/>
    </sheetView>
  </sheetViews>
  <sheetFormatPr defaultColWidth="9.00390625" defaultRowHeight="16.5"/>
  <cols>
    <col min="1" max="1" width="4.125" style="94" bestFit="1" customWidth="1"/>
    <col min="2" max="2" width="4.375" style="14" customWidth="1"/>
    <col min="3" max="3" width="19.875" style="84" customWidth="1"/>
    <col min="4" max="4" width="8.25390625" style="85" customWidth="1"/>
    <col min="5" max="5" width="39.875" style="2" customWidth="1"/>
    <col min="6" max="6" width="9.375" style="0" bestFit="1" customWidth="1"/>
    <col min="7" max="7" width="13.125" style="124" customWidth="1"/>
    <col min="8" max="8" width="4.875" style="0" hidden="1" customWidth="1"/>
    <col min="9" max="9" width="5.125" style="0" hidden="1" customWidth="1"/>
    <col min="10" max="10" width="13.625" style="9" customWidth="1"/>
    <col min="11" max="11" width="11.25390625" style="18" customWidth="1"/>
    <col min="12" max="12" width="11.00390625" style="0" bestFit="1" customWidth="1"/>
  </cols>
  <sheetData>
    <row r="1" spans="1:11" ht="20.25">
      <c r="A1" s="134" t="s">
        <v>331</v>
      </c>
      <c r="B1" s="134"/>
      <c r="C1" s="134"/>
      <c r="D1" s="134"/>
      <c r="E1" s="134"/>
      <c r="F1" s="134"/>
      <c r="G1" s="134"/>
      <c r="H1" s="134"/>
      <c r="I1" s="134"/>
      <c r="J1" s="134"/>
      <c r="K1" s="134"/>
    </row>
    <row r="2" spans="1:11" s="13" customFormat="1" ht="37.5" customHeight="1">
      <c r="A2" s="91" t="s">
        <v>335</v>
      </c>
      <c r="B2" s="87" t="s">
        <v>712</v>
      </c>
      <c r="C2" s="86" t="s">
        <v>0</v>
      </c>
      <c r="D2" s="86" t="s">
        <v>713</v>
      </c>
      <c r="E2" s="86" t="s">
        <v>1</v>
      </c>
      <c r="F2" s="88" t="s">
        <v>714</v>
      </c>
      <c r="G2" s="114" t="s">
        <v>332</v>
      </c>
      <c r="H2" s="89" t="s">
        <v>715</v>
      </c>
      <c r="I2" s="89" t="s">
        <v>716</v>
      </c>
      <c r="J2" s="90" t="s">
        <v>717</v>
      </c>
      <c r="K2" s="88" t="s">
        <v>718</v>
      </c>
    </row>
    <row r="3" spans="1:11" s="13" customFormat="1" ht="19.5" customHeight="1">
      <c r="A3" s="97"/>
      <c r="B3" s="98"/>
      <c r="C3" s="136" t="s">
        <v>391</v>
      </c>
      <c r="D3" s="136"/>
      <c r="E3" s="99"/>
      <c r="F3" s="100"/>
      <c r="G3" s="115"/>
      <c r="H3" s="99"/>
      <c r="I3" s="99"/>
      <c r="J3" s="101"/>
      <c r="K3" s="100"/>
    </row>
    <row r="4" spans="1:11" ht="17.25">
      <c r="A4" s="92">
        <v>1</v>
      </c>
      <c r="B4" s="11" t="s">
        <v>142</v>
      </c>
      <c r="C4" s="6" t="s">
        <v>392</v>
      </c>
      <c r="D4" s="6" t="s">
        <v>393</v>
      </c>
      <c r="E4" s="1" t="s">
        <v>394</v>
      </c>
      <c r="F4" s="31">
        <v>44000</v>
      </c>
      <c r="G4" s="116">
        <v>44000</v>
      </c>
      <c r="H4" s="33"/>
      <c r="I4" s="33"/>
      <c r="J4" s="34">
        <f aca="true" t="shared" si="0" ref="J4:J14">G4*0.9</f>
        <v>39600</v>
      </c>
      <c r="K4" s="35">
        <f aca="true" t="shared" si="1" ref="K4:K14">G4*0.1</f>
        <v>4400</v>
      </c>
    </row>
    <row r="5" spans="1:11" ht="33">
      <c r="A5" s="92">
        <v>2</v>
      </c>
      <c r="B5" s="11" t="s">
        <v>395</v>
      </c>
      <c r="C5" s="6" t="s">
        <v>396</v>
      </c>
      <c r="D5" s="6" t="s">
        <v>397</v>
      </c>
      <c r="E5" s="1" t="s">
        <v>398</v>
      </c>
      <c r="F5" s="31">
        <v>190000</v>
      </c>
      <c r="G5" s="116">
        <v>190000</v>
      </c>
      <c r="H5" s="33"/>
      <c r="I5" s="33"/>
      <c r="J5" s="34">
        <f t="shared" si="0"/>
        <v>171000</v>
      </c>
      <c r="K5" s="35">
        <f t="shared" si="1"/>
        <v>19000</v>
      </c>
    </row>
    <row r="6" spans="1:11" ht="33">
      <c r="A6" s="92">
        <v>3</v>
      </c>
      <c r="B6" s="11" t="s">
        <v>399</v>
      </c>
      <c r="C6" s="6" t="s">
        <v>400</v>
      </c>
      <c r="D6" s="6" t="s">
        <v>401</v>
      </c>
      <c r="E6" s="1" t="s">
        <v>402</v>
      </c>
      <c r="F6" s="31">
        <v>190000</v>
      </c>
      <c r="G6" s="116">
        <v>190000</v>
      </c>
      <c r="H6" s="33" t="s">
        <v>403</v>
      </c>
      <c r="I6" s="33"/>
      <c r="J6" s="34">
        <f t="shared" si="0"/>
        <v>171000</v>
      </c>
      <c r="K6" s="35">
        <f t="shared" si="1"/>
        <v>19000</v>
      </c>
    </row>
    <row r="7" spans="1:11" ht="33">
      <c r="A7" s="92">
        <v>4</v>
      </c>
      <c r="B7" s="11" t="s">
        <v>404</v>
      </c>
      <c r="C7" s="6" t="s">
        <v>25</v>
      </c>
      <c r="D7" s="6" t="s">
        <v>405</v>
      </c>
      <c r="E7" s="1" t="s">
        <v>406</v>
      </c>
      <c r="F7" s="31">
        <v>232500</v>
      </c>
      <c r="G7" s="116">
        <v>207000</v>
      </c>
      <c r="H7" s="33" t="s">
        <v>407</v>
      </c>
      <c r="I7" s="33"/>
      <c r="J7" s="34">
        <f t="shared" si="0"/>
        <v>186300</v>
      </c>
      <c r="K7" s="35">
        <f t="shared" si="1"/>
        <v>20700</v>
      </c>
    </row>
    <row r="8" spans="1:11" ht="17.25">
      <c r="A8" s="92">
        <v>5</v>
      </c>
      <c r="B8" s="11" t="s">
        <v>408</v>
      </c>
      <c r="C8" s="6" t="s">
        <v>409</v>
      </c>
      <c r="D8" s="6" t="s">
        <v>410</v>
      </c>
      <c r="E8" s="1" t="s">
        <v>411</v>
      </c>
      <c r="F8" s="31">
        <v>200000</v>
      </c>
      <c r="G8" s="116">
        <v>200000</v>
      </c>
      <c r="H8" s="33"/>
      <c r="I8" s="33"/>
      <c r="J8" s="34">
        <f t="shared" si="0"/>
        <v>180000</v>
      </c>
      <c r="K8" s="35">
        <f t="shared" si="1"/>
        <v>20000</v>
      </c>
    </row>
    <row r="9" spans="1:11" ht="37.5" customHeight="1">
      <c r="A9" s="92">
        <v>6</v>
      </c>
      <c r="B9" s="11" t="s">
        <v>147</v>
      </c>
      <c r="C9" s="6" t="s">
        <v>412</v>
      </c>
      <c r="D9" s="6" t="s">
        <v>413</v>
      </c>
      <c r="E9" s="1" t="s">
        <v>414</v>
      </c>
      <c r="F9" s="31">
        <v>200000</v>
      </c>
      <c r="G9" s="116">
        <v>200000</v>
      </c>
      <c r="H9" s="33"/>
      <c r="I9" s="33"/>
      <c r="J9" s="34">
        <f t="shared" si="0"/>
        <v>180000</v>
      </c>
      <c r="K9" s="35">
        <f t="shared" si="1"/>
        <v>20000</v>
      </c>
    </row>
    <row r="10" spans="1:11" ht="53.25" customHeight="1">
      <c r="A10" s="92">
        <v>7</v>
      </c>
      <c r="B10" s="11" t="s">
        <v>415</v>
      </c>
      <c r="C10" s="6" t="s">
        <v>416</v>
      </c>
      <c r="D10" s="6" t="s">
        <v>417</v>
      </c>
      <c r="E10" s="1" t="s">
        <v>418</v>
      </c>
      <c r="F10" s="31">
        <v>180000</v>
      </c>
      <c r="G10" s="116">
        <v>180000</v>
      </c>
      <c r="H10" s="33"/>
      <c r="I10" s="33"/>
      <c r="J10" s="34">
        <f t="shared" si="0"/>
        <v>162000</v>
      </c>
      <c r="K10" s="35">
        <f t="shared" si="1"/>
        <v>18000</v>
      </c>
    </row>
    <row r="11" spans="1:11" ht="33">
      <c r="A11" s="92">
        <v>8</v>
      </c>
      <c r="B11" s="11" t="s">
        <v>419</v>
      </c>
      <c r="C11" s="6" t="s">
        <v>420</v>
      </c>
      <c r="D11" s="6" t="s">
        <v>421</v>
      </c>
      <c r="E11" s="1" t="s">
        <v>422</v>
      </c>
      <c r="F11" s="31">
        <v>30000</v>
      </c>
      <c r="G11" s="116">
        <v>30000</v>
      </c>
      <c r="H11" s="33" t="s">
        <v>423</v>
      </c>
      <c r="I11" s="33"/>
      <c r="J11" s="34">
        <f t="shared" si="0"/>
        <v>27000</v>
      </c>
      <c r="K11" s="35">
        <f t="shared" si="1"/>
        <v>3000</v>
      </c>
    </row>
    <row r="12" spans="1:11" ht="33">
      <c r="A12" s="92">
        <v>9</v>
      </c>
      <c r="B12" s="11" t="s">
        <v>424</v>
      </c>
      <c r="C12" s="6" t="s">
        <v>425</v>
      </c>
      <c r="D12" s="6" t="s">
        <v>426</v>
      </c>
      <c r="E12" s="1" t="s">
        <v>427</v>
      </c>
      <c r="F12" s="31">
        <v>250000</v>
      </c>
      <c r="G12" s="116">
        <v>230000</v>
      </c>
      <c r="H12" s="33" t="s">
        <v>428</v>
      </c>
      <c r="I12" s="33"/>
      <c r="J12" s="34">
        <f t="shared" si="0"/>
        <v>207000</v>
      </c>
      <c r="K12" s="35">
        <f t="shared" si="1"/>
        <v>23000</v>
      </c>
    </row>
    <row r="13" spans="1:11" ht="33">
      <c r="A13" s="92">
        <v>10</v>
      </c>
      <c r="B13" s="11" t="s">
        <v>429</v>
      </c>
      <c r="C13" s="6" t="s">
        <v>430</v>
      </c>
      <c r="D13" s="6" t="s">
        <v>431</v>
      </c>
      <c r="E13" s="1" t="s">
        <v>432</v>
      </c>
      <c r="F13" s="31">
        <v>272500</v>
      </c>
      <c r="G13" s="116">
        <v>230000</v>
      </c>
      <c r="H13" s="33" t="s">
        <v>433</v>
      </c>
      <c r="I13" s="33"/>
      <c r="J13" s="34">
        <f t="shared" si="0"/>
        <v>207000</v>
      </c>
      <c r="K13" s="35">
        <f t="shared" si="1"/>
        <v>23000</v>
      </c>
    </row>
    <row r="14" spans="1:11" ht="17.25">
      <c r="A14" s="92">
        <v>11</v>
      </c>
      <c r="B14" s="11" t="s">
        <v>434</v>
      </c>
      <c r="C14" s="6" t="s">
        <v>435</v>
      </c>
      <c r="D14" s="6" t="s">
        <v>436</v>
      </c>
      <c r="E14" s="1" t="s">
        <v>437</v>
      </c>
      <c r="F14" s="31">
        <v>100000</v>
      </c>
      <c r="G14" s="116">
        <v>100000</v>
      </c>
      <c r="H14" s="33" t="s">
        <v>240</v>
      </c>
      <c r="I14" s="33"/>
      <c r="J14" s="34">
        <f t="shared" si="0"/>
        <v>90000</v>
      </c>
      <c r="K14" s="35">
        <f t="shared" si="1"/>
        <v>10000</v>
      </c>
    </row>
    <row r="15" spans="1:11" s="16" customFormat="1" ht="17.25">
      <c r="A15" s="93"/>
      <c r="B15" s="15"/>
      <c r="C15" s="135" t="s">
        <v>349</v>
      </c>
      <c r="D15" s="135"/>
      <c r="E15" s="4"/>
      <c r="F15" s="36"/>
      <c r="G15" s="117">
        <f>SUM(G4:G14)</f>
        <v>1801000</v>
      </c>
      <c r="H15" s="37">
        <f>SUM(H4:H14)</f>
        <v>0</v>
      </c>
      <c r="I15" s="37">
        <f>SUM(I4:I14)</f>
        <v>0</v>
      </c>
      <c r="J15" s="37">
        <f>SUM(J4:J14)</f>
        <v>1620900</v>
      </c>
      <c r="K15" s="37">
        <f>SUM(K4:K14)</f>
        <v>180100</v>
      </c>
    </row>
    <row r="16" spans="1:11" s="78" customFormat="1" ht="17.25">
      <c r="A16" s="102"/>
      <c r="B16" s="98"/>
      <c r="C16" s="136" t="s">
        <v>438</v>
      </c>
      <c r="D16" s="136"/>
      <c r="E16" s="103"/>
      <c r="F16" s="104"/>
      <c r="G16" s="118"/>
      <c r="H16" s="97"/>
      <c r="I16" s="97"/>
      <c r="J16" s="105"/>
      <c r="K16" s="106"/>
    </row>
    <row r="17" spans="1:11" ht="33">
      <c r="A17" s="92">
        <v>12</v>
      </c>
      <c r="B17" s="3" t="s">
        <v>154</v>
      </c>
      <c r="C17" s="6" t="s">
        <v>439</v>
      </c>
      <c r="D17" s="6" t="s">
        <v>343</v>
      </c>
      <c r="E17" s="1" t="s">
        <v>440</v>
      </c>
      <c r="F17" s="31">
        <v>181230</v>
      </c>
      <c r="G17" s="116">
        <v>181230</v>
      </c>
      <c r="H17" s="33"/>
      <c r="I17" s="33"/>
      <c r="J17" s="34">
        <f>G17*0.9</f>
        <v>163107</v>
      </c>
      <c r="K17" s="35">
        <f>G17*0.1</f>
        <v>18123</v>
      </c>
    </row>
    <row r="18" spans="1:11" s="16" customFormat="1" ht="16.5" customHeight="1">
      <c r="A18" s="93"/>
      <c r="B18" s="15"/>
      <c r="C18" s="135" t="s">
        <v>441</v>
      </c>
      <c r="D18" s="135"/>
      <c r="E18" s="4"/>
      <c r="F18" s="36"/>
      <c r="G18" s="117">
        <f>SUM(G17:G17)</f>
        <v>181230</v>
      </c>
      <c r="H18" s="38"/>
      <c r="I18" s="38"/>
      <c r="J18" s="39">
        <f>G18*0.9</f>
        <v>163107</v>
      </c>
      <c r="K18" s="40">
        <f>G18*0.1</f>
        <v>18123</v>
      </c>
    </row>
    <row r="19" spans="1:11" s="78" customFormat="1" ht="17.25">
      <c r="A19" s="102"/>
      <c r="B19" s="98"/>
      <c r="C19" s="136" t="s">
        <v>442</v>
      </c>
      <c r="D19" s="136"/>
      <c r="E19" s="99"/>
      <c r="F19" s="104"/>
      <c r="G19" s="118"/>
      <c r="H19" s="97"/>
      <c r="I19" s="97"/>
      <c r="J19" s="105"/>
      <c r="K19" s="106"/>
    </row>
    <row r="20" spans="1:11" ht="33">
      <c r="A20" s="92">
        <v>13</v>
      </c>
      <c r="B20" s="11" t="s">
        <v>155</v>
      </c>
      <c r="C20" s="6" t="s">
        <v>443</v>
      </c>
      <c r="D20" s="6" t="s">
        <v>444</v>
      </c>
      <c r="E20" s="1" t="s">
        <v>445</v>
      </c>
      <c r="F20" s="31">
        <v>236400</v>
      </c>
      <c r="G20" s="116">
        <v>230000</v>
      </c>
      <c r="H20" s="33" t="s">
        <v>446</v>
      </c>
      <c r="I20" s="33"/>
      <c r="J20" s="34">
        <f>G20*0.9</f>
        <v>207000</v>
      </c>
      <c r="K20" s="35">
        <f>G20*0.1</f>
        <v>23000</v>
      </c>
    </row>
    <row r="21" spans="1:11" s="16" customFormat="1" ht="17.25">
      <c r="A21" s="93"/>
      <c r="B21" s="15"/>
      <c r="C21" s="138" t="s">
        <v>349</v>
      </c>
      <c r="D21" s="138"/>
      <c r="E21" s="4"/>
      <c r="F21" s="36"/>
      <c r="G21" s="117">
        <f>SUM(G20)</f>
        <v>230000</v>
      </c>
      <c r="H21" s="38"/>
      <c r="I21" s="38"/>
      <c r="J21" s="39">
        <f>G21*0.9</f>
        <v>207000</v>
      </c>
      <c r="K21" s="40">
        <f>G21*0.1</f>
        <v>23000</v>
      </c>
    </row>
    <row r="22" spans="1:11" s="78" customFormat="1" ht="17.25">
      <c r="A22" s="102"/>
      <c r="B22" s="98"/>
      <c r="C22" s="136" t="s">
        <v>447</v>
      </c>
      <c r="D22" s="136"/>
      <c r="E22" s="103"/>
      <c r="F22" s="104"/>
      <c r="G22" s="118"/>
      <c r="H22" s="97"/>
      <c r="I22" s="97"/>
      <c r="J22" s="105"/>
      <c r="K22" s="106"/>
    </row>
    <row r="23" spans="1:11" ht="33">
      <c r="A23" s="92">
        <v>14</v>
      </c>
      <c r="B23" s="11" t="s">
        <v>448</v>
      </c>
      <c r="C23" s="6" t="s">
        <v>35</v>
      </c>
      <c r="D23" s="6" t="s">
        <v>449</v>
      </c>
      <c r="E23" s="1" t="s">
        <v>450</v>
      </c>
      <c r="F23" s="31">
        <v>200000</v>
      </c>
      <c r="G23" s="111">
        <v>200000</v>
      </c>
      <c r="H23" s="33"/>
      <c r="I23" s="33"/>
      <c r="J23" s="34">
        <f aca="true" t="shared" si="2" ref="J23:J32">G23*0.5</f>
        <v>100000</v>
      </c>
      <c r="K23" s="34">
        <f aca="true" t="shared" si="3" ref="K23:K32">G23*0.5</f>
        <v>100000</v>
      </c>
    </row>
    <row r="24" spans="1:11" ht="36.75" customHeight="1">
      <c r="A24" s="92">
        <v>15</v>
      </c>
      <c r="B24" s="11" t="s">
        <v>451</v>
      </c>
      <c r="C24" s="6" t="s">
        <v>452</v>
      </c>
      <c r="D24" s="6" t="s">
        <v>453</v>
      </c>
      <c r="E24" s="1" t="s">
        <v>93</v>
      </c>
      <c r="F24" s="31">
        <v>200000</v>
      </c>
      <c r="G24" s="111">
        <v>200000</v>
      </c>
      <c r="H24" s="33" t="s">
        <v>454</v>
      </c>
      <c r="I24" s="33"/>
      <c r="J24" s="34">
        <f t="shared" si="2"/>
        <v>100000</v>
      </c>
      <c r="K24" s="34">
        <f t="shared" si="3"/>
        <v>100000</v>
      </c>
    </row>
    <row r="25" spans="1:11" ht="17.25">
      <c r="A25" s="92">
        <v>16</v>
      </c>
      <c r="B25" s="11" t="s">
        <v>455</v>
      </c>
      <c r="C25" s="6" t="s">
        <v>456</v>
      </c>
      <c r="D25" s="6" t="s">
        <v>457</v>
      </c>
      <c r="E25" s="1" t="s">
        <v>458</v>
      </c>
      <c r="F25" s="31">
        <v>760199</v>
      </c>
      <c r="G25" s="116">
        <v>230000</v>
      </c>
      <c r="H25" s="33" t="s">
        <v>240</v>
      </c>
      <c r="I25" s="33"/>
      <c r="J25" s="34">
        <f t="shared" si="2"/>
        <v>115000</v>
      </c>
      <c r="K25" s="34">
        <f t="shared" si="3"/>
        <v>115000</v>
      </c>
    </row>
    <row r="26" spans="1:11" ht="33">
      <c r="A26" s="92">
        <v>17</v>
      </c>
      <c r="B26" s="11" t="s">
        <v>459</v>
      </c>
      <c r="C26" s="6" t="s">
        <v>460</v>
      </c>
      <c r="D26" s="6" t="s">
        <v>461</v>
      </c>
      <c r="E26" s="1" t="s">
        <v>462</v>
      </c>
      <c r="F26" s="31">
        <v>200000</v>
      </c>
      <c r="G26" s="111">
        <v>200000</v>
      </c>
      <c r="H26" s="33" t="s">
        <v>463</v>
      </c>
      <c r="I26" s="33"/>
      <c r="J26" s="34">
        <f t="shared" si="2"/>
        <v>100000</v>
      </c>
      <c r="K26" s="34">
        <f t="shared" si="3"/>
        <v>100000</v>
      </c>
    </row>
    <row r="27" spans="1:11" ht="21.75" customHeight="1">
      <c r="A27" s="92">
        <v>18</v>
      </c>
      <c r="B27" s="11" t="s">
        <v>464</v>
      </c>
      <c r="C27" s="6" t="s">
        <v>465</v>
      </c>
      <c r="D27" s="6" t="s">
        <v>466</v>
      </c>
      <c r="E27" s="1" t="s">
        <v>467</v>
      </c>
      <c r="F27" s="31">
        <v>299700</v>
      </c>
      <c r="G27" s="111">
        <v>230000</v>
      </c>
      <c r="H27" s="33" t="s">
        <v>240</v>
      </c>
      <c r="I27" s="33"/>
      <c r="J27" s="34">
        <f t="shared" si="2"/>
        <v>115000</v>
      </c>
      <c r="K27" s="34">
        <f t="shared" si="3"/>
        <v>115000</v>
      </c>
    </row>
    <row r="28" spans="1:11" s="16" customFormat="1" ht="53.25" customHeight="1">
      <c r="A28" s="92">
        <v>76</v>
      </c>
      <c r="B28" s="15" t="s">
        <v>676</v>
      </c>
      <c r="C28" s="5" t="s">
        <v>677</v>
      </c>
      <c r="D28" s="5" t="s">
        <v>678</v>
      </c>
      <c r="E28" s="4" t="s">
        <v>679</v>
      </c>
      <c r="F28" s="36">
        <v>382750</v>
      </c>
      <c r="G28" s="116">
        <v>230000</v>
      </c>
      <c r="H28" s="38" t="s">
        <v>680</v>
      </c>
      <c r="I28" s="38"/>
      <c r="J28" s="34">
        <f t="shared" si="2"/>
        <v>115000</v>
      </c>
      <c r="K28" s="34">
        <f t="shared" si="3"/>
        <v>115000</v>
      </c>
    </row>
    <row r="29" spans="1:11" ht="23.25" customHeight="1">
      <c r="A29" s="92">
        <v>19</v>
      </c>
      <c r="B29" s="11" t="s">
        <v>468</v>
      </c>
      <c r="C29" s="6" t="s">
        <v>469</v>
      </c>
      <c r="D29" s="6" t="s">
        <v>470</v>
      </c>
      <c r="E29" s="1" t="s">
        <v>471</v>
      </c>
      <c r="F29" s="31">
        <v>200000</v>
      </c>
      <c r="G29" s="111">
        <v>200000</v>
      </c>
      <c r="H29" s="33"/>
      <c r="I29" s="33"/>
      <c r="J29" s="34">
        <f t="shared" si="2"/>
        <v>100000</v>
      </c>
      <c r="K29" s="34">
        <f t="shared" si="3"/>
        <v>100000</v>
      </c>
    </row>
    <row r="30" spans="1:11" ht="35.25" customHeight="1">
      <c r="A30" s="92">
        <v>20</v>
      </c>
      <c r="B30" s="11" t="s">
        <v>165</v>
      </c>
      <c r="C30" s="6" t="s">
        <v>40</v>
      </c>
      <c r="D30" s="6" t="s">
        <v>472</v>
      </c>
      <c r="E30" s="1" t="s">
        <v>473</v>
      </c>
      <c r="F30" s="31">
        <v>200000</v>
      </c>
      <c r="G30" s="111">
        <v>200000</v>
      </c>
      <c r="H30" s="33"/>
      <c r="I30" s="33"/>
      <c r="J30" s="34">
        <f t="shared" si="2"/>
        <v>100000</v>
      </c>
      <c r="K30" s="34">
        <f t="shared" si="3"/>
        <v>100000</v>
      </c>
    </row>
    <row r="31" spans="1:11" ht="21.75" customHeight="1">
      <c r="A31" s="92">
        <v>21</v>
      </c>
      <c r="B31" s="11" t="s">
        <v>474</v>
      </c>
      <c r="C31" s="6" t="s">
        <v>475</v>
      </c>
      <c r="D31" s="6" t="s">
        <v>476</v>
      </c>
      <c r="E31" s="1" t="s">
        <v>477</v>
      </c>
      <c r="F31" s="31">
        <v>247200</v>
      </c>
      <c r="G31" s="116">
        <v>230000</v>
      </c>
      <c r="H31" s="33"/>
      <c r="I31" s="33"/>
      <c r="J31" s="34">
        <f t="shared" si="2"/>
        <v>115000</v>
      </c>
      <c r="K31" s="34">
        <f t="shared" si="3"/>
        <v>115000</v>
      </c>
    </row>
    <row r="32" spans="1:11" ht="39" customHeight="1">
      <c r="A32" s="92">
        <v>22</v>
      </c>
      <c r="B32" s="11" t="s">
        <v>478</v>
      </c>
      <c r="C32" s="6" t="s">
        <v>479</v>
      </c>
      <c r="D32" s="6" t="s">
        <v>480</v>
      </c>
      <c r="E32" s="1" t="s">
        <v>481</v>
      </c>
      <c r="F32" s="31">
        <v>200000</v>
      </c>
      <c r="G32" s="111">
        <v>191000</v>
      </c>
      <c r="H32" s="33" t="s">
        <v>482</v>
      </c>
      <c r="I32" s="33"/>
      <c r="J32" s="34">
        <f t="shared" si="2"/>
        <v>95500</v>
      </c>
      <c r="K32" s="34">
        <f t="shared" si="3"/>
        <v>95500</v>
      </c>
    </row>
    <row r="33" spans="1:11" s="16" customFormat="1" ht="17.25">
      <c r="A33" s="93"/>
      <c r="B33" s="15"/>
      <c r="C33" s="135" t="s">
        <v>483</v>
      </c>
      <c r="D33" s="135"/>
      <c r="E33" s="4"/>
      <c r="F33" s="36"/>
      <c r="G33" s="117">
        <f>SUM(G23:G32)</f>
        <v>2111000</v>
      </c>
      <c r="H33" s="37">
        <f>SUM(H23:H32)</f>
        <v>0</v>
      </c>
      <c r="I33" s="37">
        <f>SUM(I23:I32)</f>
        <v>0</v>
      </c>
      <c r="J33" s="37">
        <f>SUM(J23:J32)</f>
        <v>1055500</v>
      </c>
      <c r="K33" s="37">
        <f>SUM(K23:K32)</f>
        <v>1055500</v>
      </c>
    </row>
    <row r="34" spans="1:11" s="78" customFormat="1" ht="17.25">
      <c r="A34" s="102"/>
      <c r="B34" s="98"/>
      <c r="C34" s="136" t="s">
        <v>484</v>
      </c>
      <c r="D34" s="136"/>
      <c r="E34" s="103"/>
      <c r="F34" s="104"/>
      <c r="G34" s="118"/>
      <c r="H34" s="97"/>
      <c r="I34" s="97"/>
      <c r="J34" s="105"/>
      <c r="K34" s="106"/>
    </row>
    <row r="35" spans="1:11" ht="33">
      <c r="A35" s="92">
        <v>23</v>
      </c>
      <c r="B35" s="11" t="s">
        <v>485</v>
      </c>
      <c r="C35" s="6" t="s">
        <v>486</v>
      </c>
      <c r="D35" s="6" t="s">
        <v>487</v>
      </c>
      <c r="E35" s="1" t="s">
        <v>488</v>
      </c>
      <c r="F35" s="31">
        <v>200000</v>
      </c>
      <c r="G35" s="116">
        <v>200000</v>
      </c>
      <c r="H35" s="33" t="s">
        <v>489</v>
      </c>
      <c r="I35" s="33"/>
      <c r="J35" s="34">
        <f aca="true" t="shared" si="4" ref="J35:J40">G35*0.9</f>
        <v>180000</v>
      </c>
      <c r="K35" s="35">
        <f aca="true" t="shared" si="5" ref="K35:K40">G35*0.1</f>
        <v>20000</v>
      </c>
    </row>
    <row r="36" spans="1:11" ht="33">
      <c r="A36" s="92">
        <v>24</v>
      </c>
      <c r="B36" s="11" t="s">
        <v>490</v>
      </c>
      <c r="C36" s="6" t="s">
        <v>491</v>
      </c>
      <c r="D36" s="6" t="s">
        <v>492</v>
      </c>
      <c r="E36" s="1" t="s">
        <v>493</v>
      </c>
      <c r="F36" s="31">
        <v>250000</v>
      </c>
      <c r="G36" s="116">
        <v>230000</v>
      </c>
      <c r="H36" s="33"/>
      <c r="I36" s="33"/>
      <c r="J36" s="34">
        <f t="shared" si="4"/>
        <v>207000</v>
      </c>
      <c r="K36" s="35">
        <f t="shared" si="5"/>
        <v>23000</v>
      </c>
    </row>
    <row r="37" spans="1:11" ht="17.25">
      <c r="A37" s="92">
        <v>25</v>
      </c>
      <c r="B37" s="11" t="s">
        <v>494</v>
      </c>
      <c r="C37" s="6" t="s">
        <v>495</v>
      </c>
      <c r="D37" s="6" t="s">
        <v>496</v>
      </c>
      <c r="E37" s="1" t="s">
        <v>10</v>
      </c>
      <c r="F37" s="31">
        <v>250000</v>
      </c>
      <c r="G37" s="116">
        <v>230000</v>
      </c>
      <c r="H37" s="33"/>
      <c r="I37" s="33"/>
      <c r="J37" s="34">
        <f t="shared" si="4"/>
        <v>207000</v>
      </c>
      <c r="K37" s="35">
        <f t="shared" si="5"/>
        <v>23000</v>
      </c>
    </row>
    <row r="38" spans="1:11" ht="17.25">
      <c r="A38" s="92">
        <v>26</v>
      </c>
      <c r="B38" s="11" t="s">
        <v>497</v>
      </c>
      <c r="C38" s="6" t="s">
        <v>498</v>
      </c>
      <c r="D38" s="6" t="s">
        <v>499</v>
      </c>
      <c r="E38" s="1" t="s">
        <v>500</v>
      </c>
      <c r="F38" s="31">
        <v>200000</v>
      </c>
      <c r="G38" s="116">
        <v>200000</v>
      </c>
      <c r="H38" s="33" t="s">
        <v>240</v>
      </c>
      <c r="I38" s="33"/>
      <c r="J38" s="34">
        <f t="shared" si="4"/>
        <v>180000</v>
      </c>
      <c r="K38" s="35">
        <f t="shared" si="5"/>
        <v>20000</v>
      </c>
    </row>
    <row r="39" spans="1:11" ht="17.25">
      <c r="A39" s="92">
        <v>27</v>
      </c>
      <c r="B39" s="11" t="s">
        <v>501</v>
      </c>
      <c r="C39" s="6" t="s">
        <v>502</v>
      </c>
      <c r="D39" s="6" t="s">
        <v>503</v>
      </c>
      <c r="E39" s="1" t="s">
        <v>11</v>
      </c>
      <c r="F39" s="31">
        <v>200000</v>
      </c>
      <c r="G39" s="116">
        <v>200000</v>
      </c>
      <c r="H39" s="33" t="s">
        <v>504</v>
      </c>
      <c r="I39" s="33"/>
      <c r="J39" s="34">
        <f t="shared" si="4"/>
        <v>180000</v>
      </c>
      <c r="K39" s="35">
        <f t="shared" si="5"/>
        <v>20000</v>
      </c>
    </row>
    <row r="40" spans="1:11" s="16" customFormat="1" ht="17.25">
      <c r="A40" s="93"/>
      <c r="B40" s="15"/>
      <c r="C40" s="135" t="s">
        <v>349</v>
      </c>
      <c r="D40" s="135"/>
      <c r="E40" s="4"/>
      <c r="F40" s="36"/>
      <c r="G40" s="117">
        <f>SUM(G35:G39)</f>
        <v>1060000</v>
      </c>
      <c r="H40" s="38"/>
      <c r="I40" s="38"/>
      <c r="J40" s="39">
        <f t="shared" si="4"/>
        <v>954000</v>
      </c>
      <c r="K40" s="40">
        <f t="shared" si="5"/>
        <v>106000</v>
      </c>
    </row>
    <row r="41" spans="1:11" s="78" customFormat="1" ht="17.25">
      <c r="A41" s="102"/>
      <c r="B41" s="98"/>
      <c r="C41" s="136" t="s">
        <v>505</v>
      </c>
      <c r="D41" s="136"/>
      <c r="E41" s="103"/>
      <c r="F41" s="104"/>
      <c r="G41" s="118"/>
      <c r="H41" s="97"/>
      <c r="I41" s="97"/>
      <c r="J41" s="105"/>
      <c r="K41" s="106"/>
    </row>
    <row r="42" spans="1:11" ht="33">
      <c r="A42" s="33">
        <v>28</v>
      </c>
      <c r="B42" s="3" t="s">
        <v>506</v>
      </c>
      <c r="C42" s="6" t="s">
        <v>507</v>
      </c>
      <c r="D42" s="6" t="s">
        <v>347</v>
      </c>
      <c r="E42" s="1" t="s">
        <v>101</v>
      </c>
      <c r="F42" s="31">
        <v>210000</v>
      </c>
      <c r="G42" s="116">
        <v>210000</v>
      </c>
      <c r="H42" s="33" t="s">
        <v>508</v>
      </c>
      <c r="I42" s="33"/>
      <c r="J42" s="33">
        <f>G42*0.9</f>
        <v>189000</v>
      </c>
      <c r="K42" s="107">
        <f>G42*0.1</f>
        <v>21000</v>
      </c>
    </row>
    <row r="43" spans="1:11" s="16" customFormat="1" ht="17.25">
      <c r="A43" s="93"/>
      <c r="B43" s="15"/>
      <c r="C43" s="135" t="s">
        <v>349</v>
      </c>
      <c r="D43" s="135"/>
      <c r="E43" s="4"/>
      <c r="F43" s="36"/>
      <c r="G43" s="117">
        <f>SUM(G42)</f>
        <v>210000</v>
      </c>
      <c r="H43" s="38"/>
      <c r="I43" s="38"/>
      <c r="J43" s="38">
        <f>G43*0.9</f>
        <v>189000</v>
      </c>
      <c r="K43" s="108">
        <f>G43*0.1</f>
        <v>21000</v>
      </c>
    </row>
    <row r="44" spans="1:11" s="78" customFormat="1" ht="17.25">
      <c r="A44" s="102"/>
      <c r="B44" s="98"/>
      <c r="C44" s="136" t="s">
        <v>509</v>
      </c>
      <c r="D44" s="136"/>
      <c r="E44" s="103"/>
      <c r="F44" s="104"/>
      <c r="G44" s="118"/>
      <c r="H44" s="97"/>
      <c r="I44" s="97"/>
      <c r="J44" s="105"/>
      <c r="K44" s="106"/>
    </row>
    <row r="45" spans="1:11" ht="17.25">
      <c r="A45" s="92">
        <v>29</v>
      </c>
      <c r="B45" s="11" t="s">
        <v>174</v>
      </c>
      <c r="C45" s="6" t="s">
        <v>510</v>
      </c>
      <c r="D45" s="6" t="s">
        <v>511</v>
      </c>
      <c r="E45" s="1" t="s">
        <v>512</v>
      </c>
      <c r="F45" s="31">
        <v>414000</v>
      </c>
      <c r="G45" s="116">
        <v>230000</v>
      </c>
      <c r="H45" s="33" t="s">
        <v>513</v>
      </c>
      <c r="I45" s="33"/>
      <c r="J45" s="34">
        <f>G45*0.9</f>
        <v>207000</v>
      </c>
      <c r="K45" s="35">
        <f>G45*0.1</f>
        <v>23000</v>
      </c>
    </row>
    <row r="46" spans="1:11" ht="33">
      <c r="A46" s="92">
        <v>30</v>
      </c>
      <c r="B46" s="11" t="s">
        <v>175</v>
      </c>
      <c r="C46" s="6" t="s">
        <v>514</v>
      </c>
      <c r="D46" s="6" t="s">
        <v>515</v>
      </c>
      <c r="E46" s="1" t="s">
        <v>516</v>
      </c>
      <c r="F46" s="31">
        <v>143500</v>
      </c>
      <c r="G46" s="111">
        <v>143500</v>
      </c>
      <c r="H46" s="33" t="s">
        <v>517</v>
      </c>
      <c r="I46" s="33"/>
      <c r="J46" s="34">
        <f>G46*0.9</f>
        <v>129150</v>
      </c>
      <c r="K46" s="35">
        <f>G46*0.1</f>
        <v>14350</v>
      </c>
    </row>
    <row r="47" spans="1:11" s="16" customFormat="1" ht="17.25">
      <c r="A47" s="93"/>
      <c r="B47" s="15"/>
      <c r="C47" s="135" t="s">
        <v>518</v>
      </c>
      <c r="D47" s="135"/>
      <c r="E47" s="4"/>
      <c r="F47" s="36"/>
      <c r="G47" s="117">
        <f>SUM(G45:G46)</f>
        <v>373500</v>
      </c>
      <c r="H47" s="37">
        <f>SUM(H45:H46)</f>
        <v>0</v>
      </c>
      <c r="I47" s="37">
        <f>SUM(I45:I46)</f>
        <v>0</v>
      </c>
      <c r="J47" s="37">
        <f>SUM(J45:J46)</f>
        <v>336150</v>
      </c>
      <c r="K47" s="37">
        <f>SUM(K45:K46)</f>
        <v>37350</v>
      </c>
    </row>
    <row r="48" spans="1:11" s="78" customFormat="1" ht="17.25">
      <c r="A48" s="102"/>
      <c r="B48" s="98"/>
      <c r="C48" s="136" t="s">
        <v>519</v>
      </c>
      <c r="D48" s="136"/>
      <c r="E48" s="103"/>
      <c r="F48" s="104"/>
      <c r="G48" s="118"/>
      <c r="H48" s="97"/>
      <c r="I48" s="97"/>
      <c r="J48" s="105"/>
      <c r="K48" s="106"/>
    </row>
    <row r="49" spans="1:11" ht="33">
      <c r="A49" s="92">
        <v>31</v>
      </c>
      <c r="B49" s="11" t="s">
        <v>176</v>
      </c>
      <c r="C49" s="6" t="s">
        <v>46</v>
      </c>
      <c r="D49" s="6" t="s">
        <v>520</v>
      </c>
      <c r="E49" s="1" t="s">
        <v>521</v>
      </c>
      <c r="F49" s="31">
        <v>153900</v>
      </c>
      <c r="G49" s="111">
        <v>153900</v>
      </c>
      <c r="H49" s="31">
        <v>153900</v>
      </c>
      <c r="I49" s="31">
        <v>153900</v>
      </c>
      <c r="J49" s="34">
        <f>G49*0.9</f>
        <v>138510</v>
      </c>
      <c r="K49" s="35">
        <f>G49*0.1</f>
        <v>15390</v>
      </c>
    </row>
    <row r="50" spans="1:11" s="16" customFormat="1" ht="17.25">
      <c r="A50" s="93"/>
      <c r="B50" s="15"/>
      <c r="C50" s="135" t="s">
        <v>522</v>
      </c>
      <c r="D50" s="135"/>
      <c r="E50" s="4"/>
      <c r="F50" s="36"/>
      <c r="G50" s="117">
        <f>SUM(G49)</f>
        <v>153900</v>
      </c>
      <c r="H50" s="38"/>
      <c r="I50" s="38"/>
      <c r="J50" s="39">
        <f>G50*0.9</f>
        <v>138510</v>
      </c>
      <c r="K50" s="40">
        <f>G50*0.1</f>
        <v>15390</v>
      </c>
    </row>
    <row r="51" spans="1:11" s="78" customFormat="1" ht="17.25">
      <c r="A51" s="102">
        <v>34</v>
      </c>
      <c r="B51" s="98"/>
      <c r="C51" s="136" t="s">
        <v>523</v>
      </c>
      <c r="D51" s="136"/>
      <c r="E51" s="103"/>
      <c r="F51" s="104"/>
      <c r="G51" s="118"/>
      <c r="H51" s="97"/>
      <c r="I51" s="97"/>
      <c r="J51" s="105"/>
      <c r="K51" s="106"/>
    </row>
    <row r="52" spans="1:11" ht="33">
      <c r="A52" s="92">
        <v>32</v>
      </c>
      <c r="B52" s="3" t="s">
        <v>177</v>
      </c>
      <c r="C52" s="6" t="s">
        <v>524</v>
      </c>
      <c r="D52" s="6" t="s">
        <v>525</v>
      </c>
      <c r="E52" s="1" t="s">
        <v>526</v>
      </c>
      <c r="F52" s="31">
        <v>210600</v>
      </c>
      <c r="G52" s="119">
        <v>210600</v>
      </c>
      <c r="H52" s="33"/>
      <c r="I52" s="33"/>
      <c r="J52" s="34">
        <f>G52*0.9</f>
        <v>189540</v>
      </c>
      <c r="K52" s="35">
        <f>G52*0.1</f>
        <v>21060</v>
      </c>
    </row>
    <row r="53" spans="1:11" s="16" customFormat="1" ht="17.25">
      <c r="A53" s="93"/>
      <c r="B53" s="15"/>
      <c r="C53" s="135" t="s">
        <v>527</v>
      </c>
      <c r="D53" s="135"/>
      <c r="E53" s="4"/>
      <c r="F53" s="36"/>
      <c r="G53" s="117">
        <f>SUM(G52)</f>
        <v>210600</v>
      </c>
      <c r="H53" s="38"/>
      <c r="I53" s="38"/>
      <c r="J53" s="39">
        <f>G53*0.9</f>
        <v>189540</v>
      </c>
      <c r="K53" s="40">
        <f>G53*0.1</f>
        <v>21060</v>
      </c>
    </row>
    <row r="54" spans="1:11" s="78" customFormat="1" ht="17.25">
      <c r="A54" s="102"/>
      <c r="B54" s="98"/>
      <c r="C54" s="136" t="s">
        <v>528</v>
      </c>
      <c r="D54" s="136"/>
      <c r="E54" s="103"/>
      <c r="F54" s="104"/>
      <c r="G54" s="118"/>
      <c r="H54" s="97"/>
      <c r="I54" s="97"/>
      <c r="J54" s="105"/>
      <c r="K54" s="106"/>
    </row>
    <row r="55" spans="1:11" ht="33">
      <c r="A55" s="33">
        <v>33</v>
      </c>
      <c r="B55" s="3" t="s">
        <v>348</v>
      </c>
      <c r="C55" s="6" t="s">
        <v>529</v>
      </c>
      <c r="D55" s="6" t="s">
        <v>388</v>
      </c>
      <c r="E55" s="1" t="s">
        <v>530</v>
      </c>
      <c r="F55" s="31">
        <v>200000</v>
      </c>
      <c r="G55" s="111">
        <v>200000</v>
      </c>
      <c r="H55" s="33" t="s">
        <v>531</v>
      </c>
      <c r="I55" s="33"/>
      <c r="J55" s="109">
        <f>G55*0.9</f>
        <v>180000</v>
      </c>
      <c r="K55" s="32">
        <f>G55*0.1</f>
        <v>20000</v>
      </c>
    </row>
    <row r="56" spans="1:11" s="16" customFormat="1" ht="17.25">
      <c r="A56" s="93"/>
      <c r="B56" s="15"/>
      <c r="C56" s="135" t="s">
        <v>349</v>
      </c>
      <c r="D56" s="135"/>
      <c r="E56" s="4"/>
      <c r="F56" s="36"/>
      <c r="G56" s="117">
        <f>SUM(G55)</f>
        <v>200000</v>
      </c>
      <c r="H56" s="38"/>
      <c r="I56" s="38"/>
      <c r="J56" s="110">
        <f>G56*0.9</f>
        <v>180000</v>
      </c>
      <c r="K56" s="37">
        <f>G56*0.1</f>
        <v>20000</v>
      </c>
    </row>
    <row r="57" spans="1:11" s="80" customFormat="1" ht="17.25">
      <c r="A57" s="102"/>
      <c r="B57" s="98"/>
      <c r="C57" s="136" t="s">
        <v>532</v>
      </c>
      <c r="D57" s="136"/>
      <c r="E57" s="103"/>
      <c r="F57" s="104"/>
      <c r="G57" s="118"/>
      <c r="H57" s="97"/>
      <c r="I57" s="97"/>
      <c r="J57" s="105"/>
      <c r="K57" s="106"/>
    </row>
    <row r="58" spans="1:11" ht="33">
      <c r="A58" s="92">
        <v>34</v>
      </c>
      <c r="B58" s="11" t="s">
        <v>178</v>
      </c>
      <c r="C58" s="6" t="s">
        <v>533</v>
      </c>
      <c r="D58" s="6" t="s">
        <v>534</v>
      </c>
      <c r="E58" s="1" t="s">
        <v>535</v>
      </c>
      <c r="F58" s="31">
        <v>150000</v>
      </c>
      <c r="G58" s="111">
        <v>150000</v>
      </c>
      <c r="H58" s="33"/>
      <c r="I58" s="33"/>
      <c r="J58" s="34">
        <f>G58*0.9</f>
        <v>135000</v>
      </c>
      <c r="K58" s="35">
        <f>G58*0.1</f>
        <v>15000</v>
      </c>
    </row>
    <row r="59" spans="1:11" ht="33">
      <c r="A59" s="92">
        <v>35</v>
      </c>
      <c r="B59" s="11" t="s">
        <v>179</v>
      </c>
      <c r="C59" s="6" t="s">
        <v>721</v>
      </c>
      <c r="D59" s="6" t="s">
        <v>536</v>
      </c>
      <c r="E59" s="1" t="s">
        <v>537</v>
      </c>
      <c r="F59" s="31">
        <v>146120</v>
      </c>
      <c r="G59" s="111">
        <v>109120</v>
      </c>
      <c r="H59" s="31">
        <v>146120</v>
      </c>
      <c r="I59" s="31">
        <v>146120</v>
      </c>
      <c r="J59" s="34">
        <f>G59*0.9</f>
        <v>98208</v>
      </c>
      <c r="K59" s="35">
        <f>G59*0.1</f>
        <v>10912</v>
      </c>
    </row>
    <row r="60" spans="1:11" ht="33">
      <c r="A60" s="92">
        <v>36</v>
      </c>
      <c r="B60" s="11" t="s">
        <v>180</v>
      </c>
      <c r="C60" s="6" t="s">
        <v>538</v>
      </c>
      <c r="D60" s="6" t="s">
        <v>539</v>
      </c>
      <c r="E60" s="1" t="s">
        <v>540</v>
      </c>
      <c r="F60" s="31">
        <v>220000</v>
      </c>
      <c r="G60" s="111">
        <v>220000</v>
      </c>
      <c r="H60" s="33"/>
      <c r="I60" s="33"/>
      <c r="J60" s="34">
        <f>G60*0.9</f>
        <v>198000</v>
      </c>
      <c r="K60" s="35">
        <f>G60*0.1</f>
        <v>22000</v>
      </c>
    </row>
    <row r="61" spans="1:11" s="16" customFormat="1" ht="17.25">
      <c r="A61" s="93"/>
      <c r="B61" s="15"/>
      <c r="C61" s="135" t="s">
        <v>541</v>
      </c>
      <c r="D61" s="135"/>
      <c r="E61" s="4"/>
      <c r="F61" s="36"/>
      <c r="G61" s="117">
        <f>SUM(G58:G60)</f>
        <v>479120</v>
      </c>
      <c r="H61" s="37">
        <f>SUM(H58:H60)</f>
        <v>146120</v>
      </c>
      <c r="I61" s="37">
        <f>SUM(I58:I60)</f>
        <v>146120</v>
      </c>
      <c r="J61" s="37">
        <f>SUM(J58:J60)</f>
        <v>431208</v>
      </c>
      <c r="K61" s="37">
        <f>SUM(K58:K60)</f>
        <v>47912</v>
      </c>
    </row>
    <row r="62" spans="1:11" s="78" customFormat="1" ht="17.25">
      <c r="A62" s="102"/>
      <c r="B62" s="98"/>
      <c r="C62" s="136" t="s">
        <v>542</v>
      </c>
      <c r="D62" s="136"/>
      <c r="E62" s="103"/>
      <c r="F62" s="104"/>
      <c r="G62" s="118"/>
      <c r="H62" s="97"/>
      <c r="I62" s="97"/>
      <c r="J62" s="105"/>
      <c r="K62" s="106"/>
    </row>
    <row r="63" spans="1:11" ht="23.25" customHeight="1">
      <c r="A63" s="92">
        <v>37</v>
      </c>
      <c r="B63" s="11" t="s">
        <v>181</v>
      </c>
      <c r="C63" s="6" t="s">
        <v>543</v>
      </c>
      <c r="D63" s="6" t="s">
        <v>544</v>
      </c>
      <c r="E63" s="1" t="s">
        <v>545</v>
      </c>
      <c r="F63" s="31">
        <v>300000</v>
      </c>
      <c r="G63" s="111">
        <v>230000</v>
      </c>
      <c r="H63" s="33"/>
      <c r="I63" s="33"/>
      <c r="J63" s="34">
        <f>G63*0.9</f>
        <v>207000</v>
      </c>
      <c r="K63" s="35">
        <f>G63*0.1</f>
        <v>23000</v>
      </c>
    </row>
    <row r="64" spans="1:11" ht="28.5" customHeight="1">
      <c r="A64" s="92">
        <v>38</v>
      </c>
      <c r="B64" s="11" t="s">
        <v>182</v>
      </c>
      <c r="C64" s="6" t="s">
        <v>546</v>
      </c>
      <c r="D64" s="6" t="s">
        <v>547</v>
      </c>
      <c r="E64" s="1" t="s">
        <v>106</v>
      </c>
      <c r="F64" s="31">
        <v>114914</v>
      </c>
      <c r="G64" s="111">
        <v>114914</v>
      </c>
      <c r="H64" s="33"/>
      <c r="I64" s="33"/>
      <c r="J64" s="34">
        <f>G64*0.9</f>
        <v>103422.6</v>
      </c>
      <c r="K64" s="35">
        <f>G64*0.1</f>
        <v>11491.400000000001</v>
      </c>
    </row>
    <row r="65" spans="1:11" ht="36.75" customHeight="1">
      <c r="A65" s="92">
        <v>39</v>
      </c>
      <c r="B65" s="11" t="s">
        <v>183</v>
      </c>
      <c r="C65" s="6" t="s">
        <v>548</v>
      </c>
      <c r="D65" s="6" t="s">
        <v>549</v>
      </c>
      <c r="E65" s="1" t="s">
        <v>550</v>
      </c>
      <c r="F65" s="31">
        <v>331200</v>
      </c>
      <c r="G65" s="111">
        <v>230000</v>
      </c>
      <c r="H65" s="33"/>
      <c r="I65" s="33"/>
      <c r="J65" s="34">
        <f>G65*0.9</f>
        <v>207000</v>
      </c>
      <c r="K65" s="35">
        <f>G65*0.1</f>
        <v>23000</v>
      </c>
    </row>
    <row r="66" spans="1:11" s="16" customFormat="1" ht="15.75" customHeight="1">
      <c r="A66" s="93"/>
      <c r="B66" s="15"/>
      <c r="C66" s="135" t="s">
        <v>551</v>
      </c>
      <c r="D66" s="135"/>
      <c r="E66" s="4"/>
      <c r="F66" s="36"/>
      <c r="G66" s="117">
        <f>SUM(G63:G65)</f>
        <v>574914</v>
      </c>
      <c r="H66" s="37">
        <f>SUM(H63:H65)</f>
        <v>0</v>
      </c>
      <c r="I66" s="37">
        <f>SUM(I63:I65)</f>
        <v>0</v>
      </c>
      <c r="J66" s="37">
        <f>SUM(J63:J65)</f>
        <v>517422.6</v>
      </c>
      <c r="K66" s="37">
        <f>SUM(K63:K65)</f>
        <v>57491.4</v>
      </c>
    </row>
    <row r="67" spans="1:11" s="78" customFormat="1" ht="17.25">
      <c r="A67" s="102"/>
      <c r="B67" s="98"/>
      <c r="C67" s="136" t="s">
        <v>552</v>
      </c>
      <c r="D67" s="136"/>
      <c r="E67" s="103"/>
      <c r="F67" s="104"/>
      <c r="G67" s="118"/>
      <c r="H67" s="97"/>
      <c r="I67" s="97"/>
      <c r="J67" s="105"/>
      <c r="K67" s="106"/>
    </row>
    <row r="68" spans="1:11" ht="33">
      <c r="A68" s="92">
        <v>40</v>
      </c>
      <c r="B68" s="11" t="s">
        <v>185</v>
      </c>
      <c r="C68" s="6" t="s">
        <v>553</v>
      </c>
      <c r="D68" s="6" t="s">
        <v>554</v>
      </c>
      <c r="E68" s="1" t="s">
        <v>555</v>
      </c>
      <c r="F68" s="31">
        <v>200000</v>
      </c>
      <c r="G68" s="111">
        <v>200000</v>
      </c>
      <c r="H68" s="33"/>
      <c r="I68" s="33"/>
      <c r="J68" s="34">
        <f>G68*0.9</f>
        <v>180000</v>
      </c>
      <c r="K68" s="35">
        <f>G68*0.1</f>
        <v>20000</v>
      </c>
    </row>
    <row r="69" spans="1:11" s="16" customFormat="1" ht="17.25">
      <c r="A69" s="93"/>
      <c r="B69" s="15"/>
      <c r="C69" s="135" t="s">
        <v>556</v>
      </c>
      <c r="D69" s="135"/>
      <c r="E69" s="4"/>
      <c r="F69" s="36"/>
      <c r="G69" s="117">
        <f>SUM(G68)</f>
        <v>200000</v>
      </c>
      <c r="H69" s="38"/>
      <c r="I69" s="38"/>
      <c r="J69" s="39">
        <f>G69*0.9</f>
        <v>180000</v>
      </c>
      <c r="K69" s="40">
        <f>G69*0.1</f>
        <v>20000</v>
      </c>
    </row>
    <row r="70" spans="1:11" s="78" customFormat="1" ht="17.25">
      <c r="A70" s="102"/>
      <c r="B70" s="98"/>
      <c r="C70" s="136" t="s">
        <v>557</v>
      </c>
      <c r="D70" s="136"/>
      <c r="E70" s="103"/>
      <c r="F70" s="104"/>
      <c r="G70" s="118"/>
      <c r="H70" s="97"/>
      <c r="I70" s="97"/>
      <c r="J70" s="105"/>
      <c r="K70" s="106"/>
    </row>
    <row r="71" spans="1:11" ht="17.25">
      <c r="A71" s="92">
        <v>41</v>
      </c>
      <c r="B71" s="11" t="s">
        <v>186</v>
      </c>
      <c r="C71" s="6" t="s">
        <v>558</v>
      </c>
      <c r="D71" s="6" t="s">
        <v>559</v>
      </c>
      <c r="E71" s="1" t="s">
        <v>560</v>
      </c>
      <c r="F71" s="31">
        <v>119000</v>
      </c>
      <c r="G71" s="111">
        <v>119000</v>
      </c>
      <c r="H71" s="31">
        <v>119000</v>
      </c>
      <c r="I71" s="31">
        <v>119000</v>
      </c>
      <c r="J71" s="34">
        <f>G71*0.9</f>
        <v>107100</v>
      </c>
      <c r="K71" s="35">
        <f>G71*0.1</f>
        <v>11900</v>
      </c>
    </row>
    <row r="72" spans="1:11" s="16" customFormat="1" ht="15.75" customHeight="1">
      <c r="A72" s="93"/>
      <c r="B72" s="15"/>
      <c r="C72" s="135" t="s">
        <v>561</v>
      </c>
      <c r="D72" s="135"/>
      <c r="E72" s="4"/>
      <c r="F72" s="36"/>
      <c r="G72" s="117">
        <f>SUM(G71)</f>
        <v>119000</v>
      </c>
      <c r="H72" s="38"/>
      <c r="I72" s="38"/>
      <c r="J72" s="39">
        <f>G72*0.9</f>
        <v>107100</v>
      </c>
      <c r="K72" s="40">
        <f>G72*0.1</f>
        <v>11900</v>
      </c>
    </row>
    <row r="73" spans="1:11" s="80" customFormat="1" ht="17.25">
      <c r="A73" s="102"/>
      <c r="B73" s="98"/>
      <c r="C73" s="136" t="s">
        <v>562</v>
      </c>
      <c r="D73" s="136"/>
      <c r="E73" s="103"/>
      <c r="F73" s="104"/>
      <c r="G73" s="118"/>
      <c r="H73" s="97"/>
      <c r="I73" s="97"/>
      <c r="J73" s="105"/>
      <c r="K73" s="106"/>
    </row>
    <row r="74" spans="1:11" ht="17.25">
      <c r="A74" s="92">
        <v>42</v>
      </c>
      <c r="B74" s="11" t="s">
        <v>189</v>
      </c>
      <c r="C74" s="6" t="s">
        <v>563</v>
      </c>
      <c r="D74" s="6" t="s">
        <v>564</v>
      </c>
      <c r="E74" s="1" t="s">
        <v>112</v>
      </c>
      <c r="F74" s="31">
        <v>248660</v>
      </c>
      <c r="G74" s="116">
        <v>230000</v>
      </c>
      <c r="H74" s="33"/>
      <c r="I74" s="33"/>
      <c r="J74" s="34">
        <f>G74*0.9</f>
        <v>207000</v>
      </c>
      <c r="K74" s="35">
        <f>G74*0.1</f>
        <v>23000</v>
      </c>
    </row>
    <row r="75" spans="1:11" ht="17.25">
      <c r="A75" s="92">
        <v>43</v>
      </c>
      <c r="B75" s="11" t="s">
        <v>187</v>
      </c>
      <c r="C75" s="6" t="s">
        <v>55</v>
      </c>
      <c r="D75" s="6" t="s">
        <v>565</v>
      </c>
      <c r="E75" s="1" t="s">
        <v>566</v>
      </c>
      <c r="F75" s="31">
        <v>200000</v>
      </c>
      <c r="G75" s="116">
        <v>200000</v>
      </c>
      <c r="H75" s="33"/>
      <c r="I75" s="33"/>
      <c r="J75" s="34">
        <f>G75*0.9</f>
        <v>180000</v>
      </c>
      <c r="K75" s="35">
        <f>G75*0.1</f>
        <v>20000</v>
      </c>
    </row>
    <row r="76" spans="1:11" ht="17.25">
      <c r="A76" s="92">
        <v>44</v>
      </c>
      <c r="B76" s="11" t="s">
        <v>188</v>
      </c>
      <c r="C76" s="6" t="s">
        <v>56</v>
      </c>
      <c r="D76" s="6" t="s">
        <v>567</v>
      </c>
      <c r="E76" s="1" t="s">
        <v>568</v>
      </c>
      <c r="F76" s="31">
        <v>190352</v>
      </c>
      <c r="G76" s="111">
        <v>180500</v>
      </c>
      <c r="H76" s="112" t="s">
        <v>723</v>
      </c>
      <c r="I76" s="112"/>
      <c r="J76" s="113">
        <f>G76*0.9</f>
        <v>162450</v>
      </c>
      <c r="K76" s="35">
        <f>G76*0.1</f>
        <v>18050</v>
      </c>
    </row>
    <row r="77" spans="1:11" s="16" customFormat="1" ht="17.25" customHeight="1">
      <c r="A77" s="93"/>
      <c r="B77" s="15"/>
      <c r="C77" s="135" t="s">
        <v>569</v>
      </c>
      <c r="D77" s="135"/>
      <c r="E77" s="4"/>
      <c r="F77" s="36"/>
      <c r="G77" s="117">
        <f>SUM(G74:G76)</f>
        <v>610500</v>
      </c>
      <c r="H77" s="37">
        <f>SUM(H74:H76)</f>
        <v>0</v>
      </c>
      <c r="I77" s="37">
        <f>SUM(I74:I76)</f>
        <v>0</v>
      </c>
      <c r="J77" s="37">
        <f>SUM(J74:J76)</f>
        <v>549450</v>
      </c>
      <c r="K77" s="37">
        <f>SUM(K74:K76)</f>
        <v>61050</v>
      </c>
    </row>
    <row r="78" spans="1:11" s="78" customFormat="1" ht="17.25">
      <c r="A78" s="102"/>
      <c r="B78" s="98"/>
      <c r="C78" s="136" t="s">
        <v>570</v>
      </c>
      <c r="D78" s="136"/>
      <c r="E78" s="103"/>
      <c r="F78" s="104"/>
      <c r="G78" s="118"/>
      <c r="H78" s="97"/>
      <c r="I78" s="97"/>
      <c r="J78" s="105"/>
      <c r="K78" s="106"/>
    </row>
    <row r="79" spans="1:11" ht="33">
      <c r="A79" s="92">
        <v>45</v>
      </c>
      <c r="B79" s="11" t="s">
        <v>191</v>
      </c>
      <c r="C79" s="6" t="s">
        <v>571</v>
      </c>
      <c r="D79" s="6" t="s">
        <v>722</v>
      </c>
      <c r="E79" s="1" t="s">
        <v>13</v>
      </c>
      <c r="F79" s="31">
        <v>200000</v>
      </c>
      <c r="G79" s="116">
        <v>200000</v>
      </c>
      <c r="H79" s="33"/>
      <c r="I79" s="33"/>
      <c r="J79" s="34">
        <f aca="true" t="shared" si="6" ref="J79:J84">G79*0.9</f>
        <v>180000</v>
      </c>
      <c r="K79" s="35">
        <f aca="true" t="shared" si="7" ref="K79:K84">G79*0.1</f>
        <v>20000</v>
      </c>
    </row>
    <row r="80" spans="1:11" ht="33">
      <c r="A80" s="92">
        <v>46</v>
      </c>
      <c r="B80" s="11" t="s">
        <v>192</v>
      </c>
      <c r="C80" s="6" t="s">
        <v>572</v>
      </c>
      <c r="D80" s="6" t="s">
        <v>573</v>
      </c>
      <c r="E80" s="1" t="s">
        <v>574</v>
      </c>
      <c r="F80" s="31">
        <v>203600</v>
      </c>
      <c r="G80" s="111">
        <v>203600</v>
      </c>
      <c r="H80" s="33"/>
      <c r="I80" s="33"/>
      <c r="J80" s="34">
        <f t="shared" si="6"/>
        <v>183240</v>
      </c>
      <c r="K80" s="35">
        <f t="shared" si="7"/>
        <v>20360</v>
      </c>
    </row>
    <row r="81" spans="1:11" ht="33">
      <c r="A81" s="92">
        <v>47</v>
      </c>
      <c r="B81" s="11" t="s">
        <v>194</v>
      </c>
      <c r="C81" s="6" t="s">
        <v>575</v>
      </c>
      <c r="D81" s="6" t="s">
        <v>576</v>
      </c>
      <c r="E81" s="1" t="s">
        <v>577</v>
      </c>
      <c r="F81" s="31">
        <v>231000</v>
      </c>
      <c r="G81" s="116">
        <v>230000</v>
      </c>
      <c r="H81" s="33"/>
      <c r="I81" s="33"/>
      <c r="J81" s="34">
        <f t="shared" si="6"/>
        <v>207000</v>
      </c>
      <c r="K81" s="35">
        <f t="shared" si="7"/>
        <v>23000</v>
      </c>
    </row>
    <row r="82" spans="1:11" ht="33">
      <c r="A82" s="92">
        <v>48</v>
      </c>
      <c r="B82" s="11" t="s">
        <v>193</v>
      </c>
      <c r="C82" s="6" t="s">
        <v>578</v>
      </c>
      <c r="D82" s="6" t="s">
        <v>579</v>
      </c>
      <c r="E82" s="1" t="s">
        <v>580</v>
      </c>
      <c r="F82" s="31">
        <v>248850</v>
      </c>
      <c r="G82" s="116">
        <v>230000</v>
      </c>
      <c r="H82" s="33"/>
      <c r="I82" s="33"/>
      <c r="J82" s="34">
        <f t="shared" si="6"/>
        <v>207000</v>
      </c>
      <c r="K82" s="35">
        <f t="shared" si="7"/>
        <v>23000</v>
      </c>
    </row>
    <row r="83" spans="1:11" ht="33">
      <c r="A83" s="92">
        <v>49</v>
      </c>
      <c r="B83" s="11" t="s">
        <v>195</v>
      </c>
      <c r="C83" s="6" t="s">
        <v>581</v>
      </c>
      <c r="D83" s="6" t="s">
        <v>582</v>
      </c>
      <c r="E83" s="1" t="s">
        <v>583</v>
      </c>
      <c r="F83" s="31">
        <v>228400</v>
      </c>
      <c r="G83" s="111">
        <v>228400</v>
      </c>
      <c r="H83" s="33"/>
      <c r="I83" s="33"/>
      <c r="J83" s="34">
        <f t="shared" si="6"/>
        <v>205560</v>
      </c>
      <c r="K83" s="35">
        <f t="shared" si="7"/>
        <v>22840</v>
      </c>
    </row>
    <row r="84" spans="1:11" s="16" customFormat="1" ht="17.25">
      <c r="A84" s="93"/>
      <c r="B84" s="15"/>
      <c r="C84" s="135" t="s">
        <v>584</v>
      </c>
      <c r="D84" s="135"/>
      <c r="E84" s="4"/>
      <c r="F84" s="36"/>
      <c r="G84" s="117">
        <f>SUM(G79:G83)</f>
        <v>1092000</v>
      </c>
      <c r="H84" s="38"/>
      <c r="I84" s="38"/>
      <c r="J84" s="39">
        <f t="shared" si="6"/>
        <v>982800</v>
      </c>
      <c r="K84" s="40">
        <f t="shared" si="7"/>
        <v>109200</v>
      </c>
    </row>
    <row r="85" spans="1:11" s="78" customFormat="1" ht="17.25">
      <c r="A85" s="102"/>
      <c r="B85" s="98"/>
      <c r="C85" s="136" t="s">
        <v>585</v>
      </c>
      <c r="D85" s="136"/>
      <c r="E85" s="103"/>
      <c r="F85" s="104"/>
      <c r="G85" s="118"/>
      <c r="H85" s="97"/>
      <c r="I85" s="97"/>
      <c r="J85" s="105"/>
      <c r="K85" s="106"/>
    </row>
    <row r="86" spans="1:11" ht="36.75" customHeight="1">
      <c r="A86" s="92">
        <v>50</v>
      </c>
      <c r="B86" s="11" t="s">
        <v>196</v>
      </c>
      <c r="C86" s="6" t="s">
        <v>586</v>
      </c>
      <c r="D86" s="6" t="s">
        <v>587</v>
      </c>
      <c r="E86" s="1" t="s">
        <v>588</v>
      </c>
      <c r="F86" s="31">
        <v>194000</v>
      </c>
      <c r="G86" s="111">
        <v>194000</v>
      </c>
      <c r="H86" s="33"/>
      <c r="I86" s="33"/>
      <c r="J86" s="34">
        <f>G86*0.9</f>
        <v>174600</v>
      </c>
      <c r="K86" s="35">
        <f>G86*0.1</f>
        <v>19400</v>
      </c>
    </row>
    <row r="87" spans="1:11" ht="23.25" customHeight="1">
      <c r="A87" s="92">
        <v>51</v>
      </c>
      <c r="B87" s="11" t="s">
        <v>198</v>
      </c>
      <c r="C87" s="6" t="s">
        <v>589</v>
      </c>
      <c r="D87" s="6" t="s">
        <v>590</v>
      </c>
      <c r="E87" s="1" t="s">
        <v>118</v>
      </c>
      <c r="F87" s="31">
        <v>188000</v>
      </c>
      <c r="G87" s="111">
        <v>163000</v>
      </c>
      <c r="H87" s="33"/>
      <c r="I87" s="33"/>
      <c r="J87" s="34">
        <f>G87*0.9</f>
        <v>146700</v>
      </c>
      <c r="K87" s="35">
        <f>G87*0.1</f>
        <v>16300</v>
      </c>
    </row>
    <row r="88" spans="1:11" ht="47.25" customHeight="1">
      <c r="A88" s="92">
        <v>52</v>
      </c>
      <c r="B88" s="11" t="s">
        <v>197</v>
      </c>
      <c r="C88" s="6" t="s">
        <v>62</v>
      </c>
      <c r="D88" s="6" t="s">
        <v>591</v>
      </c>
      <c r="E88" s="1" t="s">
        <v>592</v>
      </c>
      <c r="F88" s="31">
        <v>340700</v>
      </c>
      <c r="G88" s="116">
        <v>230000</v>
      </c>
      <c r="H88" s="33" t="s">
        <v>593</v>
      </c>
      <c r="I88" s="33"/>
      <c r="J88" s="34">
        <f>G88*0.9</f>
        <v>207000</v>
      </c>
      <c r="K88" s="35">
        <f>G88*0.1</f>
        <v>23000</v>
      </c>
    </row>
    <row r="89" spans="1:11" s="16" customFormat="1" ht="17.25">
      <c r="A89" s="93"/>
      <c r="B89" s="15"/>
      <c r="C89" s="135" t="s">
        <v>349</v>
      </c>
      <c r="D89" s="135"/>
      <c r="E89" s="4"/>
      <c r="F89" s="36"/>
      <c r="G89" s="117">
        <f>SUM(G86:G88)</f>
        <v>587000</v>
      </c>
      <c r="H89" s="37">
        <f>SUM(H86:H88)</f>
        <v>0</v>
      </c>
      <c r="I89" s="37">
        <f>SUM(I86:I88)</f>
        <v>0</v>
      </c>
      <c r="J89" s="37">
        <f>SUM(J86:J88)</f>
        <v>528300</v>
      </c>
      <c r="K89" s="37">
        <f>SUM(K86:K88)</f>
        <v>58700</v>
      </c>
    </row>
    <row r="90" spans="1:11" s="80" customFormat="1" ht="17.25">
      <c r="A90" s="102"/>
      <c r="B90" s="98"/>
      <c r="C90" s="136" t="s">
        <v>594</v>
      </c>
      <c r="D90" s="136"/>
      <c r="E90" s="103"/>
      <c r="F90" s="104"/>
      <c r="G90" s="118"/>
      <c r="H90" s="97"/>
      <c r="I90" s="97"/>
      <c r="J90" s="105"/>
      <c r="K90" s="106"/>
    </row>
    <row r="91" spans="1:11" ht="53.25" customHeight="1">
      <c r="A91" s="92">
        <v>53</v>
      </c>
      <c r="B91" s="11" t="s">
        <v>204</v>
      </c>
      <c r="C91" s="6" t="s">
        <v>595</v>
      </c>
      <c r="D91" s="6" t="s">
        <v>596</v>
      </c>
      <c r="E91" s="1" t="s">
        <v>232</v>
      </c>
      <c r="F91" s="31">
        <v>180800</v>
      </c>
      <c r="G91" s="111">
        <v>163000</v>
      </c>
      <c r="H91" s="33"/>
      <c r="I91" s="33"/>
      <c r="J91" s="34">
        <f>G91*0.9</f>
        <v>146700</v>
      </c>
      <c r="K91" s="35">
        <f>G91*0.1</f>
        <v>16300</v>
      </c>
    </row>
    <row r="92" spans="1:11" ht="37.5" customHeight="1">
      <c r="A92" s="92">
        <v>54</v>
      </c>
      <c r="B92" s="11" t="s">
        <v>205</v>
      </c>
      <c r="C92" s="6" t="s">
        <v>597</v>
      </c>
      <c r="D92" s="6" t="s">
        <v>598</v>
      </c>
      <c r="E92" s="1" t="s">
        <v>599</v>
      </c>
      <c r="F92" s="31">
        <v>258000</v>
      </c>
      <c r="G92" s="116">
        <v>230000</v>
      </c>
      <c r="H92" s="33" t="s">
        <v>600</v>
      </c>
      <c r="I92" s="33"/>
      <c r="J92" s="34">
        <f>G92*0.9</f>
        <v>207000</v>
      </c>
      <c r="K92" s="35">
        <f>G92*0.1</f>
        <v>23000</v>
      </c>
    </row>
    <row r="93" spans="1:11" s="16" customFormat="1" ht="17.25">
      <c r="A93" s="93"/>
      <c r="B93" s="15"/>
      <c r="C93" s="135" t="s">
        <v>601</v>
      </c>
      <c r="D93" s="135"/>
      <c r="E93" s="4"/>
      <c r="F93" s="36"/>
      <c r="G93" s="117">
        <f>SUM(G91:G92)</f>
        <v>393000</v>
      </c>
      <c r="H93" s="37">
        <f>SUM(H91:H92)</f>
        <v>0</v>
      </c>
      <c r="I93" s="37">
        <f>SUM(I91:I92)</f>
        <v>0</v>
      </c>
      <c r="J93" s="37">
        <f>SUM(J91:J92)</f>
        <v>353700</v>
      </c>
      <c r="K93" s="37">
        <f>SUM(K91:K92)</f>
        <v>39300</v>
      </c>
    </row>
    <row r="94" spans="1:11" s="80" customFormat="1" ht="17.25">
      <c r="A94" s="102"/>
      <c r="B94" s="98"/>
      <c r="C94" s="136" t="s">
        <v>602</v>
      </c>
      <c r="D94" s="136"/>
      <c r="E94" s="103"/>
      <c r="F94" s="104"/>
      <c r="G94" s="118"/>
      <c r="H94" s="97"/>
      <c r="I94" s="97"/>
      <c r="J94" s="105"/>
      <c r="K94" s="106"/>
    </row>
    <row r="95" spans="1:11" ht="17.25">
      <c r="A95" s="92">
        <v>55</v>
      </c>
      <c r="B95" s="11" t="s">
        <v>200</v>
      </c>
      <c r="C95" s="6" t="s">
        <v>603</v>
      </c>
      <c r="D95" s="6" t="s">
        <v>604</v>
      </c>
      <c r="E95" s="1" t="s">
        <v>605</v>
      </c>
      <c r="F95" s="31">
        <v>300000</v>
      </c>
      <c r="G95" s="116">
        <v>230000</v>
      </c>
      <c r="H95" s="33" t="s">
        <v>513</v>
      </c>
      <c r="I95" s="33"/>
      <c r="J95" s="34">
        <f>G95*0.9</f>
        <v>207000</v>
      </c>
      <c r="K95" s="35">
        <f>G95*0.1</f>
        <v>23000</v>
      </c>
    </row>
    <row r="96" spans="1:11" ht="37.5" customHeight="1">
      <c r="A96" s="92">
        <v>56</v>
      </c>
      <c r="B96" s="11" t="s">
        <v>201</v>
      </c>
      <c r="C96" s="6" t="s">
        <v>606</v>
      </c>
      <c r="D96" s="6" t="s">
        <v>607</v>
      </c>
      <c r="E96" s="1" t="s">
        <v>608</v>
      </c>
      <c r="F96" s="31">
        <v>207600</v>
      </c>
      <c r="G96" s="111">
        <v>193600</v>
      </c>
      <c r="H96" s="33"/>
      <c r="I96" s="33"/>
      <c r="J96" s="34">
        <f>G96*0.9</f>
        <v>174240</v>
      </c>
      <c r="K96" s="35">
        <f>G96*0.1</f>
        <v>19360</v>
      </c>
    </row>
    <row r="97" spans="1:11" ht="33" customHeight="1">
      <c r="A97" s="92">
        <v>57</v>
      </c>
      <c r="B97" s="11" t="s">
        <v>202</v>
      </c>
      <c r="C97" s="6" t="s">
        <v>609</v>
      </c>
      <c r="D97" s="6" t="s">
        <v>610</v>
      </c>
      <c r="E97" s="1" t="s">
        <v>611</v>
      </c>
      <c r="F97" s="31">
        <v>254940</v>
      </c>
      <c r="G97" s="116">
        <v>230000</v>
      </c>
      <c r="H97" s="33"/>
      <c r="I97" s="33"/>
      <c r="J97" s="34">
        <f>G97*0.9</f>
        <v>207000</v>
      </c>
      <c r="K97" s="35">
        <f>G97*0.1</f>
        <v>23000</v>
      </c>
    </row>
    <row r="98" spans="1:11" ht="21.75" customHeight="1">
      <c r="A98" s="92">
        <v>58</v>
      </c>
      <c r="B98" s="11" t="s">
        <v>612</v>
      </c>
      <c r="C98" s="5" t="s">
        <v>613</v>
      </c>
      <c r="D98" s="6" t="s">
        <v>614</v>
      </c>
      <c r="E98" s="4" t="s">
        <v>615</v>
      </c>
      <c r="F98" s="31">
        <v>240000</v>
      </c>
      <c r="G98" s="116">
        <v>198680</v>
      </c>
      <c r="H98" s="33" t="s">
        <v>616</v>
      </c>
      <c r="I98" s="33"/>
      <c r="J98" s="34">
        <f>G98*0.9</f>
        <v>178812</v>
      </c>
      <c r="K98" s="35">
        <f>G98*0.1</f>
        <v>19868</v>
      </c>
    </row>
    <row r="99" spans="1:11" s="16" customFormat="1" ht="17.25">
      <c r="A99" s="93"/>
      <c r="B99" s="15"/>
      <c r="C99" s="135" t="s">
        <v>617</v>
      </c>
      <c r="D99" s="135"/>
      <c r="E99" s="4"/>
      <c r="F99" s="36"/>
      <c r="G99" s="117">
        <f>SUM(G95:G98)</f>
        <v>852280</v>
      </c>
      <c r="H99" s="37">
        <f>SUM(H95:H98)</f>
        <v>0</v>
      </c>
      <c r="I99" s="37">
        <f>SUM(I95:I98)</f>
        <v>0</v>
      </c>
      <c r="J99" s="37">
        <f>SUM(J95:J98)</f>
        <v>767052</v>
      </c>
      <c r="K99" s="37">
        <f>SUM(K95:K98)</f>
        <v>85228</v>
      </c>
    </row>
    <row r="100" spans="1:11" s="78" customFormat="1" ht="17.25">
      <c r="A100" s="102"/>
      <c r="B100" s="98"/>
      <c r="C100" s="136" t="s">
        <v>618</v>
      </c>
      <c r="D100" s="136"/>
      <c r="E100" s="103"/>
      <c r="F100" s="104"/>
      <c r="G100" s="118"/>
      <c r="H100" s="97"/>
      <c r="I100" s="97"/>
      <c r="J100" s="105"/>
      <c r="K100" s="106"/>
    </row>
    <row r="101" spans="1:11" ht="30" customHeight="1">
      <c r="A101" s="92">
        <v>59</v>
      </c>
      <c r="B101" s="11" t="s">
        <v>212</v>
      </c>
      <c r="C101" s="6" t="s">
        <v>619</v>
      </c>
      <c r="D101" s="6" t="s">
        <v>620</v>
      </c>
      <c r="E101" s="1" t="s">
        <v>19</v>
      </c>
      <c r="F101" s="31">
        <v>152000</v>
      </c>
      <c r="G101" s="111">
        <v>152000</v>
      </c>
      <c r="H101" s="33"/>
      <c r="I101" s="33"/>
      <c r="J101" s="34">
        <f>G101*0.5</f>
        <v>76000</v>
      </c>
      <c r="K101" s="35">
        <f>G101*0.5</f>
        <v>76000</v>
      </c>
    </row>
    <row r="102" spans="1:11" ht="17.25">
      <c r="A102" s="92">
        <v>60</v>
      </c>
      <c r="B102" s="11" t="s">
        <v>214</v>
      </c>
      <c r="C102" s="6" t="s">
        <v>74</v>
      </c>
      <c r="D102" s="6" t="s">
        <v>720</v>
      </c>
      <c r="E102" s="1" t="s">
        <v>719</v>
      </c>
      <c r="F102" s="31">
        <v>360000</v>
      </c>
      <c r="G102" s="116">
        <v>230000</v>
      </c>
      <c r="H102" s="33" t="s">
        <v>621</v>
      </c>
      <c r="I102" s="33"/>
      <c r="J102" s="34">
        <f>G102*0.5</f>
        <v>115000</v>
      </c>
      <c r="K102" s="34">
        <f>G102*0.5</f>
        <v>115000</v>
      </c>
    </row>
    <row r="103" spans="1:11" ht="17.25">
      <c r="A103" s="92">
        <v>61</v>
      </c>
      <c r="B103" s="11" t="s">
        <v>213</v>
      </c>
      <c r="C103" s="6" t="s">
        <v>73</v>
      </c>
      <c r="D103" s="6" t="s">
        <v>622</v>
      </c>
      <c r="E103" s="1" t="s">
        <v>623</v>
      </c>
      <c r="F103" s="31">
        <v>150000</v>
      </c>
      <c r="G103" s="111">
        <v>150000</v>
      </c>
      <c r="H103" s="33" t="s">
        <v>624</v>
      </c>
      <c r="I103" s="33"/>
      <c r="J103" s="34">
        <f>G103*0.5</f>
        <v>75000</v>
      </c>
      <c r="K103" s="34">
        <f>G103*0.5</f>
        <v>75000</v>
      </c>
    </row>
    <row r="104" spans="1:11" s="16" customFormat="1" ht="17.25">
      <c r="A104" s="93"/>
      <c r="B104" s="15"/>
      <c r="C104" s="135" t="s">
        <v>625</v>
      </c>
      <c r="D104" s="135"/>
      <c r="E104" s="4"/>
      <c r="F104" s="36"/>
      <c r="G104" s="117">
        <f>SUM(G101:G103)</f>
        <v>532000</v>
      </c>
      <c r="H104" s="37">
        <f>SUM(H101:H103)</f>
        <v>0</v>
      </c>
      <c r="I104" s="37">
        <f>SUM(I101:I103)</f>
        <v>0</v>
      </c>
      <c r="J104" s="37">
        <f>SUM(J101:J103)</f>
        <v>266000</v>
      </c>
      <c r="K104" s="37">
        <f>SUM(K101:K103)</f>
        <v>266000</v>
      </c>
    </row>
    <row r="105" spans="1:11" s="78" customFormat="1" ht="17.25">
      <c r="A105" s="102"/>
      <c r="B105" s="98"/>
      <c r="C105" s="136" t="s">
        <v>626</v>
      </c>
      <c r="D105" s="136"/>
      <c r="E105" s="103"/>
      <c r="F105" s="104"/>
      <c r="G105" s="118"/>
      <c r="H105" s="97"/>
      <c r="I105" s="97"/>
      <c r="J105" s="105"/>
      <c r="K105" s="106"/>
    </row>
    <row r="106" spans="1:11" ht="32.25" customHeight="1">
      <c r="A106" s="92">
        <v>62</v>
      </c>
      <c r="B106" s="11" t="s">
        <v>207</v>
      </c>
      <c r="C106" s="6" t="s">
        <v>627</v>
      </c>
      <c r="D106" s="5" t="s">
        <v>628</v>
      </c>
      <c r="E106" s="1" t="s">
        <v>122</v>
      </c>
      <c r="F106" s="31">
        <v>125000</v>
      </c>
      <c r="G106" s="111">
        <v>125000</v>
      </c>
      <c r="H106" s="33" t="s">
        <v>629</v>
      </c>
      <c r="I106" s="33"/>
      <c r="J106" s="34">
        <f>G106*0.9</f>
        <v>112500</v>
      </c>
      <c r="K106" s="35">
        <f>G106*0.1</f>
        <v>12500</v>
      </c>
    </row>
    <row r="107" spans="1:11" ht="37.5" customHeight="1">
      <c r="A107" s="92">
        <v>63</v>
      </c>
      <c r="B107" s="11" t="s">
        <v>208</v>
      </c>
      <c r="C107" s="6" t="s">
        <v>630</v>
      </c>
      <c r="D107" s="6" t="s">
        <v>631</v>
      </c>
      <c r="E107" s="1" t="s">
        <v>632</v>
      </c>
      <c r="F107" s="31">
        <v>200000</v>
      </c>
      <c r="G107" s="116">
        <v>200000</v>
      </c>
      <c r="H107" s="33"/>
      <c r="I107" s="33"/>
      <c r="J107" s="34">
        <f>G107*0.9</f>
        <v>180000</v>
      </c>
      <c r="K107" s="35">
        <f>G107*0.1</f>
        <v>20000</v>
      </c>
    </row>
    <row r="108" spans="1:11" ht="36.75" customHeight="1">
      <c r="A108" s="92">
        <v>64</v>
      </c>
      <c r="B108" s="11" t="s">
        <v>210</v>
      </c>
      <c r="C108" s="6" t="s">
        <v>70</v>
      </c>
      <c r="D108" s="6" t="s">
        <v>633</v>
      </c>
      <c r="E108" s="1" t="s">
        <v>634</v>
      </c>
      <c r="F108" s="31">
        <v>200000</v>
      </c>
      <c r="G108" s="116">
        <v>200000</v>
      </c>
      <c r="H108" s="33"/>
      <c r="I108" s="33"/>
      <c r="J108" s="34">
        <f>G108*0.9</f>
        <v>180000</v>
      </c>
      <c r="K108" s="35">
        <f>G108*0.1</f>
        <v>20000</v>
      </c>
    </row>
    <row r="109" spans="1:11" ht="27.75" customHeight="1">
      <c r="A109" s="92">
        <v>65</v>
      </c>
      <c r="B109" s="11" t="s">
        <v>211</v>
      </c>
      <c r="C109" s="6" t="s">
        <v>635</v>
      </c>
      <c r="D109" s="6" t="s">
        <v>636</v>
      </c>
      <c r="E109" s="1" t="s">
        <v>637</v>
      </c>
      <c r="F109" s="31">
        <v>138000</v>
      </c>
      <c r="G109" s="111">
        <v>138000</v>
      </c>
      <c r="H109" s="33" t="s">
        <v>638</v>
      </c>
      <c r="I109" s="33"/>
      <c r="J109" s="34">
        <f>G109*0.9</f>
        <v>124200</v>
      </c>
      <c r="K109" s="35">
        <f>G109*0.1</f>
        <v>13800</v>
      </c>
    </row>
    <row r="110" spans="1:11" ht="45.75" customHeight="1">
      <c r="A110" s="92">
        <v>66</v>
      </c>
      <c r="B110" s="11" t="s">
        <v>209</v>
      </c>
      <c r="C110" s="6" t="s">
        <v>69</v>
      </c>
      <c r="D110" s="6" t="s">
        <v>639</v>
      </c>
      <c r="E110" s="1" t="s">
        <v>640</v>
      </c>
      <c r="F110" s="31">
        <v>317200</v>
      </c>
      <c r="G110" s="116">
        <v>230000</v>
      </c>
      <c r="H110" s="33" t="s">
        <v>641</v>
      </c>
      <c r="I110" s="33"/>
      <c r="J110" s="34">
        <f>G110*0.9</f>
        <v>207000</v>
      </c>
      <c r="K110" s="35">
        <f>G110*0.1</f>
        <v>23000</v>
      </c>
    </row>
    <row r="111" spans="1:11" s="16" customFormat="1" ht="17.25">
      <c r="A111" s="93"/>
      <c r="B111" s="15"/>
      <c r="C111" s="135" t="s">
        <v>642</v>
      </c>
      <c r="D111" s="135"/>
      <c r="E111" s="4"/>
      <c r="F111" s="36"/>
      <c r="G111" s="117">
        <f>SUM(G106:G110)</f>
        <v>893000</v>
      </c>
      <c r="H111" s="37">
        <f>SUM(H106:H110)</f>
        <v>0</v>
      </c>
      <c r="I111" s="37">
        <f>SUM(I106:I110)</f>
        <v>0</v>
      </c>
      <c r="J111" s="37">
        <f>SUM(J106:J110)</f>
        <v>803700</v>
      </c>
      <c r="K111" s="37">
        <f>SUM(K106:K110)</f>
        <v>89300</v>
      </c>
    </row>
    <row r="112" spans="1:11" s="78" customFormat="1" ht="17.25">
      <c r="A112" s="102"/>
      <c r="B112" s="98"/>
      <c r="C112" s="136" t="s">
        <v>643</v>
      </c>
      <c r="D112" s="136"/>
      <c r="E112" s="103"/>
      <c r="F112" s="104"/>
      <c r="G112" s="118"/>
      <c r="H112" s="97"/>
      <c r="I112" s="97"/>
      <c r="J112" s="105"/>
      <c r="K112" s="106"/>
    </row>
    <row r="113" spans="1:11" ht="38.25" customHeight="1">
      <c r="A113" s="92">
        <v>67</v>
      </c>
      <c r="B113" s="11" t="s">
        <v>218</v>
      </c>
      <c r="C113" s="6" t="s">
        <v>644</v>
      </c>
      <c r="D113" s="6" t="s">
        <v>645</v>
      </c>
      <c r="E113" s="1" t="s">
        <v>646</v>
      </c>
      <c r="F113" s="31">
        <v>335658</v>
      </c>
      <c r="G113" s="116">
        <v>230000</v>
      </c>
      <c r="H113" s="33"/>
      <c r="I113" s="33"/>
      <c r="J113" s="34">
        <f>G113*0.9</f>
        <v>207000</v>
      </c>
      <c r="K113" s="35">
        <f>G113*0.1</f>
        <v>23000</v>
      </c>
    </row>
    <row r="114" spans="1:11" ht="38.25" customHeight="1">
      <c r="A114" s="92">
        <v>68</v>
      </c>
      <c r="B114" s="11" t="s">
        <v>217</v>
      </c>
      <c r="C114" s="6" t="s">
        <v>647</v>
      </c>
      <c r="D114" s="6" t="s">
        <v>648</v>
      </c>
      <c r="E114" s="1" t="s">
        <v>649</v>
      </c>
      <c r="F114" s="31">
        <v>290600</v>
      </c>
      <c r="G114" s="116">
        <v>230000</v>
      </c>
      <c r="H114" s="33" t="s">
        <v>650</v>
      </c>
      <c r="I114" s="33"/>
      <c r="J114" s="34">
        <f>G114*0.9</f>
        <v>207000</v>
      </c>
      <c r="K114" s="35">
        <f>G114*0.1</f>
        <v>23000</v>
      </c>
    </row>
    <row r="115" spans="1:11" s="16" customFormat="1" ht="17.25">
      <c r="A115" s="93"/>
      <c r="B115" s="15"/>
      <c r="C115" s="135" t="s">
        <v>651</v>
      </c>
      <c r="D115" s="135"/>
      <c r="E115" s="4"/>
      <c r="F115" s="36"/>
      <c r="G115" s="117">
        <f>SUM(G113:G114)</f>
        <v>460000</v>
      </c>
      <c r="H115" s="37">
        <f>SUM(H113:H114)</f>
        <v>0</v>
      </c>
      <c r="I115" s="37">
        <f>SUM(I113:I114)</f>
        <v>0</v>
      </c>
      <c r="J115" s="37">
        <f>SUM(J113:J114)</f>
        <v>414000</v>
      </c>
      <c r="K115" s="37">
        <f>SUM(K113:K114)</f>
        <v>46000</v>
      </c>
    </row>
    <row r="116" spans="1:11" s="80" customFormat="1" ht="17.25">
      <c r="A116" s="102"/>
      <c r="B116" s="98"/>
      <c r="C116" s="136" t="s">
        <v>652</v>
      </c>
      <c r="D116" s="136"/>
      <c r="E116" s="103"/>
      <c r="F116" s="104"/>
      <c r="G116" s="118"/>
      <c r="H116" s="97"/>
      <c r="I116" s="97"/>
      <c r="J116" s="105"/>
      <c r="K116" s="106"/>
    </row>
    <row r="117" spans="1:11" ht="24.75" customHeight="1">
      <c r="A117" s="92">
        <v>69</v>
      </c>
      <c r="B117" s="11" t="s">
        <v>220</v>
      </c>
      <c r="C117" s="6" t="s">
        <v>77</v>
      </c>
      <c r="D117" s="6" t="s">
        <v>653</v>
      </c>
      <c r="E117" s="1" t="s">
        <v>654</v>
      </c>
      <c r="F117" s="31">
        <v>299800</v>
      </c>
      <c r="G117" s="116">
        <v>230000</v>
      </c>
      <c r="H117" s="33"/>
      <c r="I117" s="33"/>
      <c r="J117" s="34">
        <f>G117*0.9</f>
        <v>207000</v>
      </c>
      <c r="K117" s="35">
        <f>G117*0.1</f>
        <v>23000</v>
      </c>
    </row>
    <row r="118" spans="1:11" ht="27.75" customHeight="1">
      <c r="A118" s="92">
        <v>70</v>
      </c>
      <c r="B118" s="11" t="s">
        <v>222</v>
      </c>
      <c r="C118" s="6" t="s">
        <v>79</v>
      </c>
      <c r="D118" s="6" t="s">
        <v>655</v>
      </c>
      <c r="E118" s="1" t="s">
        <v>656</v>
      </c>
      <c r="F118" s="31">
        <v>254600</v>
      </c>
      <c r="G118" s="116">
        <v>230000</v>
      </c>
      <c r="H118" s="33"/>
      <c r="I118" s="33"/>
      <c r="J118" s="34">
        <f>G118*0.9</f>
        <v>207000</v>
      </c>
      <c r="K118" s="35">
        <f>G118*0.1</f>
        <v>23000</v>
      </c>
    </row>
    <row r="119" spans="1:11" ht="44.25" customHeight="1">
      <c r="A119" s="92">
        <v>71</v>
      </c>
      <c r="B119" s="11" t="s">
        <v>223</v>
      </c>
      <c r="C119" s="6" t="s">
        <v>657</v>
      </c>
      <c r="D119" s="6" t="s">
        <v>658</v>
      </c>
      <c r="E119" s="1" t="s">
        <v>659</v>
      </c>
      <c r="F119" s="31">
        <v>221340</v>
      </c>
      <c r="G119" s="111">
        <v>221340</v>
      </c>
      <c r="H119" s="33"/>
      <c r="I119" s="33"/>
      <c r="J119" s="34">
        <f>G119*0.9</f>
        <v>199206</v>
      </c>
      <c r="K119" s="35">
        <f>G119*0.1</f>
        <v>22134</v>
      </c>
    </row>
    <row r="120" spans="1:11" ht="59.25" customHeight="1">
      <c r="A120" s="92">
        <v>72</v>
      </c>
      <c r="B120" s="11" t="s">
        <v>224</v>
      </c>
      <c r="C120" s="6" t="s">
        <v>660</v>
      </c>
      <c r="D120" s="6" t="s">
        <v>661</v>
      </c>
      <c r="E120" s="1" t="s">
        <v>389</v>
      </c>
      <c r="F120" s="31">
        <v>307650</v>
      </c>
      <c r="G120" s="116">
        <v>230000</v>
      </c>
      <c r="H120" s="33" t="s">
        <v>662</v>
      </c>
      <c r="I120" s="33"/>
      <c r="J120" s="34">
        <f>G120*0.9</f>
        <v>207000</v>
      </c>
      <c r="K120" s="35">
        <f>G120*0.1</f>
        <v>23000</v>
      </c>
    </row>
    <row r="121" spans="1:11" ht="49.5">
      <c r="A121" s="92">
        <v>73</v>
      </c>
      <c r="B121" s="11" t="s">
        <v>221</v>
      </c>
      <c r="C121" s="6" t="s">
        <v>663</v>
      </c>
      <c r="D121" s="6" t="s">
        <v>664</v>
      </c>
      <c r="E121" s="1" t="s">
        <v>665</v>
      </c>
      <c r="F121" s="31">
        <v>223250</v>
      </c>
      <c r="G121" s="111">
        <v>223250</v>
      </c>
      <c r="H121" s="33" t="s">
        <v>666</v>
      </c>
      <c r="I121" s="33"/>
      <c r="J121" s="34">
        <f>G121*0.9</f>
        <v>200925</v>
      </c>
      <c r="K121" s="35">
        <f>G121*0.1</f>
        <v>22325</v>
      </c>
    </row>
    <row r="122" spans="1:11" s="16" customFormat="1" ht="17.25">
      <c r="A122" s="93"/>
      <c r="B122" s="15"/>
      <c r="C122" s="135" t="s">
        <v>349</v>
      </c>
      <c r="D122" s="135"/>
      <c r="E122" s="4"/>
      <c r="F122" s="36"/>
      <c r="G122" s="117">
        <f>SUM(G117:G121)</f>
        <v>1134590</v>
      </c>
      <c r="H122" s="37">
        <f>SUM(H117:H121)</f>
        <v>0</v>
      </c>
      <c r="I122" s="37">
        <f>SUM(I117:I121)</f>
        <v>0</v>
      </c>
      <c r="J122" s="37">
        <f>SUM(J117:J121)</f>
        <v>1021131</v>
      </c>
      <c r="K122" s="37">
        <f>SUM(K117:K121)</f>
        <v>113459</v>
      </c>
    </row>
    <row r="123" spans="1:11" s="78" customFormat="1" ht="17.25">
      <c r="A123" s="102"/>
      <c r="B123" s="98"/>
      <c r="C123" s="136" t="s">
        <v>667</v>
      </c>
      <c r="D123" s="136"/>
      <c r="E123" s="103"/>
      <c r="F123" s="104"/>
      <c r="G123" s="118"/>
      <c r="H123" s="97"/>
      <c r="I123" s="97"/>
      <c r="J123" s="105"/>
      <c r="K123" s="106"/>
    </row>
    <row r="124" spans="1:11" ht="33">
      <c r="A124" s="92">
        <v>74</v>
      </c>
      <c r="B124" s="11" t="s">
        <v>225</v>
      </c>
      <c r="C124" s="6" t="s">
        <v>668</v>
      </c>
      <c r="D124" s="6" t="s">
        <v>669</v>
      </c>
      <c r="E124" s="1" t="s">
        <v>670</v>
      </c>
      <c r="F124" s="31">
        <v>261000</v>
      </c>
      <c r="G124" s="116">
        <v>230000</v>
      </c>
      <c r="H124" s="33" t="s">
        <v>671</v>
      </c>
      <c r="I124" s="33"/>
      <c r="J124" s="34">
        <f>G124*0.9</f>
        <v>207000</v>
      </c>
      <c r="K124" s="35">
        <f>G124*0.1</f>
        <v>23000</v>
      </c>
    </row>
    <row r="125" spans="1:11" s="16" customFormat="1" ht="17.25">
      <c r="A125" s="93"/>
      <c r="B125" s="15"/>
      <c r="C125" s="135" t="s">
        <v>672</v>
      </c>
      <c r="D125" s="135"/>
      <c r="E125" s="4"/>
      <c r="F125" s="36"/>
      <c r="G125" s="117">
        <f>SUM(G124)</f>
        <v>230000</v>
      </c>
      <c r="H125" s="37">
        <f>SUM(H124)</f>
        <v>0</v>
      </c>
      <c r="I125" s="37">
        <f>SUM(I124)</f>
        <v>0</v>
      </c>
      <c r="J125" s="37">
        <f>SUM(J124)</f>
        <v>207000</v>
      </c>
      <c r="K125" s="37">
        <f>SUM(K124)</f>
        <v>23000</v>
      </c>
    </row>
    <row r="126" spans="1:11" s="78" customFormat="1" ht="17.25">
      <c r="A126" s="102"/>
      <c r="B126" s="98"/>
      <c r="C126" s="136" t="s">
        <v>379</v>
      </c>
      <c r="D126" s="136"/>
      <c r="E126" s="103"/>
      <c r="F126" s="104"/>
      <c r="G126" s="118"/>
      <c r="H126" s="97"/>
      <c r="I126" s="97"/>
      <c r="J126" s="105"/>
      <c r="K126" s="106"/>
    </row>
    <row r="127" spans="1:11" ht="31.5" customHeight="1">
      <c r="A127" s="92">
        <v>75</v>
      </c>
      <c r="B127" s="11" t="s">
        <v>673</v>
      </c>
      <c r="C127" s="6" t="s">
        <v>674</v>
      </c>
      <c r="D127" s="6" t="s">
        <v>675</v>
      </c>
      <c r="E127" s="1" t="s">
        <v>91</v>
      </c>
      <c r="F127" s="31">
        <v>470000</v>
      </c>
      <c r="G127" s="116">
        <v>230000</v>
      </c>
      <c r="H127" s="32">
        <v>230000</v>
      </c>
      <c r="I127" s="32">
        <v>230000</v>
      </c>
      <c r="J127" s="32">
        <v>230000</v>
      </c>
      <c r="K127" s="35">
        <v>0</v>
      </c>
    </row>
    <row r="128" spans="1:11" s="16" customFormat="1" ht="56.25" customHeight="1">
      <c r="A128" s="92">
        <v>77</v>
      </c>
      <c r="B128" s="15" t="s">
        <v>681</v>
      </c>
      <c r="C128" s="5" t="s">
        <v>682</v>
      </c>
      <c r="D128" s="5" t="s">
        <v>683</v>
      </c>
      <c r="E128" s="4" t="s">
        <v>684</v>
      </c>
      <c r="F128" s="36">
        <v>231500</v>
      </c>
      <c r="G128" s="116">
        <v>230000</v>
      </c>
      <c r="H128" s="38"/>
      <c r="I128" s="38"/>
      <c r="J128" s="32">
        <v>230000</v>
      </c>
      <c r="K128" s="35">
        <v>0</v>
      </c>
    </row>
    <row r="129" spans="1:11" s="16" customFormat="1" ht="36.75" customHeight="1">
      <c r="A129" s="92">
        <v>78</v>
      </c>
      <c r="B129" s="15" t="s">
        <v>184</v>
      </c>
      <c r="C129" s="5" t="s">
        <v>384</v>
      </c>
      <c r="D129" s="5" t="s">
        <v>685</v>
      </c>
      <c r="E129" s="4" t="s">
        <v>686</v>
      </c>
      <c r="F129" s="36">
        <v>200000</v>
      </c>
      <c r="G129" s="120">
        <v>200000</v>
      </c>
      <c r="H129" s="36">
        <v>200000</v>
      </c>
      <c r="I129" s="36">
        <v>200000</v>
      </c>
      <c r="J129" s="36">
        <v>200000</v>
      </c>
      <c r="K129" s="35">
        <v>0</v>
      </c>
    </row>
    <row r="130" spans="1:11" ht="35.25" customHeight="1">
      <c r="A130" s="92">
        <v>79</v>
      </c>
      <c r="B130" s="11" t="s">
        <v>203</v>
      </c>
      <c r="C130" s="6" t="s">
        <v>134</v>
      </c>
      <c r="D130" s="6" t="s">
        <v>687</v>
      </c>
      <c r="E130" s="1" t="s">
        <v>120</v>
      </c>
      <c r="F130" s="31">
        <v>366900</v>
      </c>
      <c r="G130" s="116">
        <v>230000</v>
      </c>
      <c r="H130" s="33" t="s">
        <v>489</v>
      </c>
      <c r="I130" s="33"/>
      <c r="J130" s="32">
        <v>230000</v>
      </c>
      <c r="K130" s="35">
        <v>0</v>
      </c>
    </row>
    <row r="131" spans="1:11" s="16" customFormat="1" ht="23.25" customHeight="1">
      <c r="A131" s="92">
        <v>80</v>
      </c>
      <c r="B131" s="15" t="s">
        <v>199</v>
      </c>
      <c r="C131" s="5" t="s">
        <v>688</v>
      </c>
      <c r="D131" s="5" t="s">
        <v>689</v>
      </c>
      <c r="E131" s="4" t="s">
        <v>690</v>
      </c>
      <c r="F131" s="36">
        <v>48500</v>
      </c>
      <c r="G131" s="120">
        <v>48500</v>
      </c>
      <c r="H131" s="36">
        <v>48500</v>
      </c>
      <c r="I131" s="36">
        <v>48500</v>
      </c>
      <c r="J131" s="36">
        <v>48500</v>
      </c>
      <c r="K131" s="35">
        <v>0</v>
      </c>
    </row>
    <row r="132" spans="1:11" ht="24" customHeight="1">
      <c r="A132" s="92">
        <v>81</v>
      </c>
      <c r="B132" s="11" t="s">
        <v>190</v>
      </c>
      <c r="C132" s="6" t="s">
        <v>691</v>
      </c>
      <c r="D132" s="6" t="s">
        <v>692</v>
      </c>
      <c r="E132" s="1" t="s">
        <v>693</v>
      </c>
      <c r="F132" s="31">
        <v>199000</v>
      </c>
      <c r="G132" s="111">
        <v>199000</v>
      </c>
      <c r="H132" s="31">
        <v>199000</v>
      </c>
      <c r="I132" s="31">
        <v>199000</v>
      </c>
      <c r="J132" s="31">
        <v>199000</v>
      </c>
      <c r="K132" s="35">
        <v>0</v>
      </c>
    </row>
    <row r="133" spans="1:11" ht="17.25">
      <c r="A133" s="92">
        <v>82</v>
      </c>
      <c r="B133" s="11" t="s">
        <v>206</v>
      </c>
      <c r="C133" s="6" t="s">
        <v>694</v>
      </c>
      <c r="D133" s="6" t="s">
        <v>695</v>
      </c>
      <c r="E133" s="1" t="s">
        <v>696</v>
      </c>
      <c r="F133" s="31">
        <v>260000</v>
      </c>
      <c r="G133" s="116">
        <v>230000</v>
      </c>
      <c r="H133" s="33"/>
      <c r="I133" s="33"/>
      <c r="J133" s="32">
        <v>230000</v>
      </c>
      <c r="K133" s="35">
        <v>0</v>
      </c>
    </row>
    <row r="134" spans="1:11" ht="33">
      <c r="A134" s="92">
        <v>83</v>
      </c>
      <c r="B134" s="11" t="s">
        <v>216</v>
      </c>
      <c r="C134" s="6" t="s">
        <v>383</v>
      </c>
      <c r="D134" s="6" t="s">
        <v>697</v>
      </c>
      <c r="E134" s="1" t="s">
        <v>125</v>
      </c>
      <c r="F134" s="31">
        <v>343100</v>
      </c>
      <c r="G134" s="116">
        <v>230000</v>
      </c>
      <c r="H134" s="33" t="s">
        <v>698</v>
      </c>
      <c r="I134" s="33"/>
      <c r="J134" s="32">
        <v>230000</v>
      </c>
      <c r="K134" s="35">
        <v>0</v>
      </c>
    </row>
    <row r="135" spans="1:11" s="16" customFormat="1" ht="33">
      <c r="A135" s="92">
        <v>84</v>
      </c>
      <c r="B135" s="15" t="s">
        <v>215</v>
      </c>
      <c r="C135" s="5" t="s">
        <v>699</v>
      </c>
      <c r="D135" s="5" t="s">
        <v>700</v>
      </c>
      <c r="E135" s="4" t="s">
        <v>701</v>
      </c>
      <c r="F135" s="36">
        <v>282000</v>
      </c>
      <c r="G135" s="116">
        <v>230000</v>
      </c>
      <c r="H135" s="38"/>
      <c r="I135" s="38"/>
      <c r="J135" s="32">
        <v>230000</v>
      </c>
      <c r="K135" s="35">
        <v>0</v>
      </c>
    </row>
    <row r="136" spans="1:11" ht="21.75" customHeight="1">
      <c r="A136" s="92">
        <v>85</v>
      </c>
      <c r="B136" s="11" t="s">
        <v>219</v>
      </c>
      <c r="C136" s="6" t="s">
        <v>127</v>
      </c>
      <c r="D136" s="6" t="s">
        <v>702</v>
      </c>
      <c r="E136" s="1" t="s">
        <v>703</v>
      </c>
      <c r="F136" s="31">
        <v>192600</v>
      </c>
      <c r="G136" s="111">
        <v>192600</v>
      </c>
      <c r="H136" s="31">
        <v>192600</v>
      </c>
      <c r="I136" s="31">
        <v>192600</v>
      </c>
      <c r="J136" s="31">
        <v>192600</v>
      </c>
      <c r="K136" s="35">
        <v>0</v>
      </c>
    </row>
    <row r="137" spans="1:11" ht="53.25" customHeight="1">
      <c r="A137" s="92">
        <v>86</v>
      </c>
      <c r="B137" s="11" t="s">
        <v>704</v>
      </c>
      <c r="C137" s="6" t="s">
        <v>83</v>
      </c>
      <c r="D137" s="6" t="s">
        <v>705</v>
      </c>
      <c r="E137" s="1" t="s">
        <v>706</v>
      </c>
      <c r="F137" s="31">
        <v>180000</v>
      </c>
      <c r="G137" s="116">
        <v>180000</v>
      </c>
      <c r="H137" s="32">
        <v>180000</v>
      </c>
      <c r="I137" s="32">
        <v>180000</v>
      </c>
      <c r="J137" s="32">
        <v>180000</v>
      </c>
      <c r="K137" s="35">
        <v>0</v>
      </c>
    </row>
    <row r="138" spans="1:11" ht="33">
      <c r="A138" s="92">
        <v>87</v>
      </c>
      <c r="B138" s="11" t="s">
        <v>707</v>
      </c>
      <c r="C138" s="6" t="s">
        <v>708</v>
      </c>
      <c r="D138" s="6" t="s">
        <v>709</v>
      </c>
      <c r="E138" s="1" t="s">
        <v>90</v>
      </c>
      <c r="F138" s="31">
        <v>202210</v>
      </c>
      <c r="G138" s="111">
        <v>202210</v>
      </c>
      <c r="H138" s="31">
        <v>202210</v>
      </c>
      <c r="I138" s="31">
        <v>202210</v>
      </c>
      <c r="J138" s="31">
        <v>202210</v>
      </c>
      <c r="K138" s="35">
        <v>0</v>
      </c>
    </row>
    <row r="139" spans="1:11" s="16" customFormat="1" ht="17.25">
      <c r="A139" s="93"/>
      <c r="B139" s="15"/>
      <c r="C139" s="135" t="s">
        <v>710</v>
      </c>
      <c r="D139" s="135"/>
      <c r="E139" s="4"/>
      <c r="F139" s="36"/>
      <c r="G139" s="121">
        <f>SUM(G127:G138)</f>
        <v>2402310</v>
      </c>
      <c r="H139" s="95">
        <f>SUM(H127:H138)</f>
        <v>1252310</v>
      </c>
      <c r="I139" s="95">
        <f>SUM(I127:I138)</f>
        <v>1252310</v>
      </c>
      <c r="J139" s="95">
        <f>SUM(J127:J138)</f>
        <v>2402310</v>
      </c>
      <c r="K139" s="35">
        <v>0</v>
      </c>
    </row>
    <row r="140" spans="1:11" ht="15" customHeight="1">
      <c r="A140" s="92"/>
      <c r="B140" s="21"/>
      <c r="C140" s="137" t="s">
        <v>711</v>
      </c>
      <c r="D140" s="137"/>
      <c r="E140" s="22"/>
      <c r="F140" s="42"/>
      <c r="G140" s="122">
        <f>G15+G18+G21+G33+G40+G43+G47+G50+G53+G56+G61+G66+G69+G72+G77+G84+G89+G93+G99+G104+G111+G115+G122+G125+G139</f>
        <v>17090944</v>
      </c>
      <c r="H140" s="96">
        <f>H15+H18+H21+H33+H40+H43+H47+H50+H53+H56+H61+H66+H69+H72+H77+H84+H89+H93+H99+H104+H111+H115+H122+H125+H139</f>
        <v>1398430</v>
      </c>
      <c r="I140" s="96">
        <f>I15+I18+I21+I33+I40+I43+I47+I50+I53+I56+I61+I66+I69+I72+I77+I84+I89+I93+I99+I104+I111+I115+I122+I125+I139</f>
        <v>1398430</v>
      </c>
      <c r="J140" s="96">
        <f>J15+J18+J21+J33+J40+J43+J47+J50+J53+J56+J61+J66+J69+J72+J77+J84+J89+J93+J99+J104+J111+J115+J122+J125+J139</f>
        <v>14564880.6</v>
      </c>
      <c r="K140" s="35">
        <v>0</v>
      </c>
    </row>
    <row r="143" spans="3:11" ht="17.25">
      <c r="C143"/>
      <c r="D143" s="20"/>
      <c r="E143"/>
      <c r="G143" s="123"/>
      <c r="H143" s="18"/>
      <c r="J143"/>
      <c r="K143"/>
    </row>
    <row r="144" spans="3:11" ht="17.25">
      <c r="C144"/>
      <c r="D144" s="20"/>
      <c r="E144"/>
      <c r="G144" s="123"/>
      <c r="H144" s="18"/>
      <c r="J144"/>
      <c r="K144"/>
    </row>
  </sheetData>
  <mergeCells count="52">
    <mergeCell ref="C139:D139"/>
    <mergeCell ref="C140:D140"/>
    <mergeCell ref="C44:D44"/>
    <mergeCell ref="C3:D3"/>
    <mergeCell ref="C19:D19"/>
    <mergeCell ref="C21:D21"/>
    <mergeCell ref="C22:D22"/>
    <mergeCell ref="C33:D33"/>
    <mergeCell ref="C34:D34"/>
    <mergeCell ref="C40:D40"/>
    <mergeCell ref="A1:K1"/>
    <mergeCell ref="C15:D15"/>
    <mergeCell ref="C16:D16"/>
    <mergeCell ref="C18:D18"/>
    <mergeCell ref="C41:D41"/>
    <mergeCell ref="C43:D43"/>
    <mergeCell ref="C47:D47"/>
    <mergeCell ref="C48:D48"/>
    <mergeCell ref="C50:D50"/>
    <mergeCell ref="C51:D51"/>
    <mergeCell ref="C53:D53"/>
    <mergeCell ref="C54:D54"/>
    <mergeCell ref="C56:D56"/>
    <mergeCell ref="C57:D57"/>
    <mergeCell ref="C61:D61"/>
    <mergeCell ref="C62:D62"/>
    <mergeCell ref="C66:D66"/>
    <mergeCell ref="C67:D67"/>
    <mergeCell ref="C69:D69"/>
    <mergeCell ref="C70:D70"/>
    <mergeCell ref="C72:D72"/>
    <mergeCell ref="C73:D73"/>
    <mergeCell ref="C77:D77"/>
    <mergeCell ref="C78:D78"/>
    <mergeCell ref="C84:D84"/>
    <mergeCell ref="C85:D85"/>
    <mergeCell ref="C89:D89"/>
    <mergeCell ref="C90:D90"/>
    <mergeCell ref="C93:D93"/>
    <mergeCell ref="C94:D94"/>
    <mergeCell ref="C99:D99"/>
    <mergeCell ref="C100:D100"/>
    <mergeCell ref="C104:D104"/>
    <mergeCell ref="C105:D105"/>
    <mergeCell ref="C111:D111"/>
    <mergeCell ref="C116:D116"/>
    <mergeCell ref="C125:D125"/>
    <mergeCell ref="C126:D126"/>
    <mergeCell ref="C122:D122"/>
    <mergeCell ref="C112:D112"/>
    <mergeCell ref="C115:D115"/>
    <mergeCell ref="C123:D123"/>
  </mergeCells>
  <printOptions/>
  <pageMargins left="0.7480314960629921" right="0.7480314960629921" top="0.5905511811023623" bottom="0.5905511811023623" header="0" footer="0"/>
  <pageSetup horizontalDpi="200" verticalDpi="200" orientation="landscape" paperSize="9" r:id="rId1"/>
  <headerFooter alignWithMargins="0">
    <oddFooter>&amp;C第 &amp;P 頁</oddFooter>
  </headerFooter>
  <rowBreaks count="7" manualBreakCount="7">
    <brk id="18" max="255" man="1"/>
    <brk id="33" max="255" man="1"/>
    <brk id="56" max="255" man="1"/>
    <brk id="77" max="255" man="1"/>
    <brk id="93" max="255" man="1"/>
    <brk id="111" max="255" man="1"/>
    <brk id="12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Net School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nknu</dc:creator>
  <cp:keywords/>
  <dc:description/>
  <cp:lastModifiedBy>user</cp:lastModifiedBy>
  <cp:lastPrinted>2009-08-18T01:17:51Z</cp:lastPrinted>
  <dcterms:created xsi:type="dcterms:W3CDTF">2009-05-02T02:29:05Z</dcterms:created>
  <dcterms:modified xsi:type="dcterms:W3CDTF">2009-09-04T05:14:42Z</dcterms:modified>
  <cp:category/>
  <cp:version/>
  <cp:contentType/>
  <cp:contentStatus/>
</cp:coreProperties>
</file>